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sama\Desktop\"/>
    </mc:Choice>
  </mc:AlternateContent>
  <xr:revisionPtr revIDLastSave="0" documentId="13_ncr:1_{4D6299FD-CCE0-4B7A-AFA3-E869E66BF2F6}" xr6:coauthVersionLast="36" xr6:coauthVersionMax="47" xr10:uidLastSave="{00000000-0000-0000-0000-000000000000}"/>
  <bookViews>
    <workbookView xWindow="-105" yWindow="-105" windowWidth="23250" windowHeight="12450" tabRatio="656" xr2:uid="{97F7CCD7-07B7-4065-A037-36D906A6B150}"/>
  </bookViews>
  <sheets>
    <sheet name="3D Maps" sheetId="1" r:id="rId1"/>
  </sheets>
  <definedNames>
    <definedName name="_xlcn.WorksheetConnection_bencana1" hidden="1">bencana[]</definedName>
    <definedName name="_xlnm.Print_Area" localSheetId="0">'3D Maps'!$A$1:$AA$162</definedName>
    <definedName name="_xlnm.Print_Titles" localSheetId="0">'3D Maps'!$1:$1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encana" name="bencana" connection="WorksheetConnection_bencana"/>
        </x15:modelTables>
      </x15:dataModel>
    </ext>
  </extLst>
</workbook>
</file>

<file path=xl/calcChain.xml><?xml version="1.0" encoding="utf-8"?>
<calcChain xmlns="http://schemas.openxmlformats.org/spreadsheetml/2006/main">
  <c r="S162" i="1" l="1"/>
  <c r="Y162" i="1"/>
  <c r="V162" i="1"/>
  <c r="T162" i="1"/>
  <c r="Q162" i="1"/>
  <c r="U162" i="1"/>
  <c r="D162" i="1"/>
  <c r="P162" i="1"/>
  <c r="O162" i="1" l="1"/>
  <c r="L162" i="1" l="1"/>
  <c r="I162" i="1"/>
  <c r="J162" i="1"/>
  <c r="R162" i="1"/>
  <c r="N162" i="1"/>
  <c r="M162" i="1"/>
  <c r="A162" i="1"/>
  <c r="H162" i="1"/>
  <c r="K162" i="1"/>
  <c r="G16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A4E7CC-2FFA-48BA-905C-E70F6652887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31AD367-6F5B-4018-940F-B2F9D72DDB22}" name="WorksheetConnection_bencana" type="102" refreshedVersion="8" minRefreshableVersion="5">
    <extLst>
      <ext xmlns:x15="http://schemas.microsoft.com/office/spreadsheetml/2010/11/main" uri="{DE250136-89BD-433C-8126-D09CA5730AF9}">
        <x15:connection id="bencana">
          <x15:rangePr sourceName="_xlcn.WorksheetConnection_bencana1"/>
        </x15:connection>
      </ext>
    </extLst>
  </connection>
</connections>
</file>

<file path=xl/sharedStrings.xml><?xml version="1.0" encoding="utf-8"?>
<sst xmlns="http://schemas.openxmlformats.org/spreadsheetml/2006/main" count="862" uniqueCount="440">
  <si>
    <t>JENIS BENCANA</t>
  </si>
  <si>
    <t>LOKASI KEJADIAN</t>
  </si>
  <si>
    <t>KECAMATAN</t>
  </si>
  <si>
    <t>LONG</t>
  </si>
  <si>
    <t>LAT</t>
  </si>
  <si>
    <t>KORBAN LUKA</t>
  </si>
  <si>
    <t>KORBAN MENGUNGSI</t>
  </si>
  <si>
    <t>KORBAN TAK DITEMUKAN</t>
  </si>
  <si>
    <t>LUAS TERENDAM</t>
  </si>
  <si>
    <t>LUAS LONGSOR</t>
  </si>
  <si>
    <t>BARONG TONGKOK</t>
  </si>
  <si>
    <t>LUAS TERBAKAR (Ha)</t>
  </si>
  <si>
    <t>KEBAKARAN PERMUKIMAN</t>
  </si>
  <si>
    <t>KANTOR</t>
  </si>
  <si>
    <t>SEKOLAH</t>
  </si>
  <si>
    <t>FASKES</t>
  </si>
  <si>
    <t>FASUM</t>
  </si>
  <si>
    <t>RUMAH</t>
  </si>
  <si>
    <t>KORBAN MENINGGAL</t>
  </si>
  <si>
    <t>KETERANGAN</t>
  </si>
  <si>
    <t>KORBAN SELAMAT</t>
  </si>
  <si>
    <t>RUMAH IBADAH</t>
  </si>
  <si>
    <t>KENDARAAN</t>
  </si>
  <si>
    <t>JUMLAH KK</t>
  </si>
  <si>
    <t>MOOK MANAAR BULATN</t>
  </si>
  <si>
    <t>JUMLAH JIWA</t>
  </si>
  <si>
    <t>Kampung Tondoh</t>
  </si>
  <si>
    <t>Kelurahan Simpang Raya, RT.03</t>
  </si>
  <si>
    <t>115.692747</t>
  </si>
  <si>
    <t>-0.245899</t>
  </si>
  <si>
    <t>LONGSOR</t>
  </si>
  <si>
    <t>MUARA LAWA</t>
  </si>
  <si>
    <t>Kampung Benggeris</t>
  </si>
  <si>
    <t>KARHUTLA</t>
  </si>
  <si>
    <t>TERING</t>
  </si>
  <si>
    <t>Kampung Muara Mujan</t>
  </si>
  <si>
    <t>Kampung Gunung Rampah</t>
  </si>
  <si>
    <t>Kampung Balok Asa</t>
  </si>
  <si>
    <t>-0.232692</t>
  </si>
  <si>
    <t>Ditangani MPA Gunung Rampah</t>
  </si>
  <si>
    <t>Dipadamkan oleh Masyarakat</t>
  </si>
  <si>
    <t>POHON TUMBANG</t>
  </si>
  <si>
    <t>Kampung Mencimai</t>
  </si>
  <si>
    <t>Kelurahan Barong Tongkok, Jaras</t>
  </si>
  <si>
    <t>115.6944</t>
  </si>
  <si>
    <t>115.622533</t>
  </si>
  <si>
    <t>-0.3118</t>
  </si>
  <si>
    <t>Menutup akses jalan</t>
  </si>
  <si>
    <t>Kelurahan Simpang Raya, Samping Alun-alun ITHO</t>
  </si>
  <si>
    <t>Kampung Muara Asa</t>
  </si>
  <si>
    <t>115.724</t>
  </si>
  <si>
    <t>-0.1124</t>
  </si>
  <si>
    <t>LINGGANG BIGUNG</t>
  </si>
  <si>
    <t>Kampung Linggang Mapan</t>
  </si>
  <si>
    <t>-0.1810</t>
  </si>
  <si>
    <t>115.6375</t>
  </si>
  <si>
    <t>DAMAI</t>
  </si>
  <si>
    <t>Kampung Jengan Danum</t>
  </si>
  <si>
    <t>115.7232</t>
  </si>
  <si>
    <t>SEKOLAQ DARAT</t>
  </si>
  <si>
    <t>Kampung Sekolaq Darat</t>
  </si>
  <si>
    <t>-0.28147</t>
  </si>
  <si>
    <t>-0.3896</t>
  </si>
  <si>
    <t>115.74403</t>
  </si>
  <si>
    <t>115.6680</t>
  </si>
  <si>
    <t>-0.2939</t>
  </si>
  <si>
    <t>Kampung Sumber Sari</t>
  </si>
  <si>
    <t>Kampung Sekolaq Joleq</t>
  </si>
  <si>
    <t>Kampung Pepas Eheng</t>
  </si>
  <si>
    <t>-0.2361</t>
  </si>
  <si>
    <t>115.7241</t>
  </si>
  <si>
    <t>-0.2599</t>
  </si>
  <si>
    <t>115.7393</t>
  </si>
  <si>
    <t>Kampung Muara Lawa</t>
  </si>
  <si>
    <t>ORANG HILANG</t>
  </si>
  <si>
    <t>Kampung Sekolaq Joleq RT.04</t>
  </si>
  <si>
    <t>Kampung Keay RT.05</t>
  </si>
  <si>
    <t>115.690063</t>
  </si>
  <si>
    <t>-0.309053</t>
  </si>
  <si>
    <t>-0.2535</t>
  </si>
  <si>
    <t>115.7343</t>
  </si>
  <si>
    <t>NYUATAN</t>
  </si>
  <si>
    <t>Kampung Sembuan RT.01</t>
  </si>
  <si>
    <t>Tidak ada korban jiwa maupun luka</t>
  </si>
  <si>
    <t>Kampung Sendawar</t>
  </si>
  <si>
    <t>115.778157</t>
  </si>
  <si>
    <t>-0.213032</t>
  </si>
  <si>
    <t>Menutup jalan utama Melak-Barong Tongkok</t>
  </si>
  <si>
    <t>Kampung Keay</t>
  </si>
  <si>
    <t>Kelurahan Barong Tongkok RT.04</t>
  </si>
  <si>
    <t>115.7075</t>
  </si>
  <si>
    <t>-0.2215</t>
  </si>
  <si>
    <t>Kelurahan Simpang Raya</t>
  </si>
  <si>
    <t>115.6809</t>
  </si>
  <si>
    <t>-0.2469</t>
  </si>
  <si>
    <t>115.70131</t>
  </si>
  <si>
    <t>-0.22981</t>
  </si>
  <si>
    <t>Kelurahan Barong Tongkok</t>
  </si>
  <si>
    <t>115.684202</t>
  </si>
  <si>
    <t>-0.230386</t>
  </si>
  <si>
    <t>KEBAKARAN SPBU</t>
  </si>
  <si>
    <t>SILUQ NGURAI</t>
  </si>
  <si>
    <t>Kampung Bentas</t>
  </si>
  <si>
    <t>115.69280</t>
  </si>
  <si>
    <t>-0.22954</t>
  </si>
  <si>
    <t>Kelurahan Barong Tongkok RT.16, Belintut</t>
  </si>
  <si>
    <t>-0.21857</t>
  </si>
  <si>
    <t>115.71779</t>
  </si>
  <si>
    <t>115.7256</t>
  </si>
  <si>
    <t>-0.1093</t>
  </si>
  <si>
    <t>115.679872</t>
  </si>
  <si>
    <t>-0.229457</t>
  </si>
  <si>
    <t>Kelurahan Barong Tongkok RT.06, Lay</t>
  </si>
  <si>
    <t>Linggang Purwodadi</t>
  </si>
  <si>
    <t>115.611582</t>
  </si>
  <si>
    <t>-0.135352</t>
  </si>
  <si>
    <t>Kampung Geleo Asa</t>
  </si>
  <si>
    <t>Material sisa pembangunan Gedung Futsal</t>
  </si>
  <si>
    <t>-0.235075</t>
  </si>
  <si>
    <t>115.673683</t>
  </si>
  <si>
    <t>115.72485</t>
  </si>
  <si>
    <t>-0.11078</t>
  </si>
  <si>
    <t>-0.2530521</t>
  </si>
  <si>
    <t>115.688080</t>
  </si>
  <si>
    <t>-0.218580</t>
  </si>
  <si>
    <t>115.635568</t>
  </si>
  <si>
    <t>Kelurahan Barong Tongkok, Tugu Macan</t>
  </si>
  <si>
    <t>Kelurahan Barong Tongkok, Saping</t>
  </si>
  <si>
    <t>BANJIR</t>
  </si>
  <si>
    <t>LONG IRAM</t>
  </si>
  <si>
    <t>Kampung Long Daliq</t>
  </si>
  <si>
    <t>Kampung Anah</t>
  </si>
  <si>
    <t>Kampung Long Iram Bayan</t>
  </si>
  <si>
    <t>Kampung Long Iram Ilir</t>
  </si>
  <si>
    <t>Kampung Long Iram Kota</t>
  </si>
  <si>
    <t>Kampung Long Iram Seberang</t>
  </si>
  <si>
    <t>Kampung Tering Lama Ulu</t>
  </si>
  <si>
    <t>Kampung Tering Lama</t>
  </si>
  <si>
    <t>MELAK</t>
  </si>
  <si>
    <t>Kelurahan Melak Ilir</t>
  </si>
  <si>
    <t>-0.010960</t>
  </si>
  <si>
    <t>115.632677</t>
  </si>
  <si>
    <t>-0.025468</t>
  </si>
  <si>
    <t>115.612557</t>
  </si>
  <si>
    <t>-0.020058</t>
  </si>
  <si>
    <t>115.624108</t>
  </si>
  <si>
    <t>115.617924</t>
  </si>
  <si>
    <t>-0.018792</t>
  </si>
  <si>
    <t>0.016975</t>
  </si>
  <si>
    <t>115.612832</t>
  </si>
  <si>
    <t>115.603863</t>
  </si>
  <si>
    <t>-0.038029</t>
  </si>
  <si>
    <t>115.599886</t>
  </si>
  <si>
    <t>-0.034006</t>
  </si>
  <si>
    <t>115.648949</t>
  </si>
  <si>
    <t>-0.042653</t>
  </si>
  <si>
    <t>115.644755</t>
  </si>
  <si>
    <t>-0.070594</t>
  </si>
  <si>
    <t>115.643110</t>
  </si>
  <si>
    <t>-0.087120</t>
  </si>
  <si>
    <t>115.742880</t>
  </si>
  <si>
    <t>-0.060729</t>
  </si>
  <si>
    <t>115.833616</t>
  </si>
  <si>
    <t>-0.232645</t>
  </si>
  <si>
    <t>Kampung Muara Benangaq</t>
  </si>
  <si>
    <t>-0.135546</t>
  </si>
  <si>
    <t>115.764934</t>
  </si>
  <si>
    <t>Kampung Empakuq</t>
  </si>
  <si>
    <t>Kelurahan Melak Ulu</t>
  </si>
  <si>
    <t>-0.230595</t>
  </si>
  <si>
    <t>115.822575</t>
  </si>
  <si>
    <t>-0.282704</t>
  </si>
  <si>
    <t>115.855862</t>
  </si>
  <si>
    <t>Kampung Kelian Luar</t>
  </si>
  <si>
    <t>Kampung Gabung Baru</t>
  </si>
  <si>
    <t>Kampung Linggang Muara Mujan</t>
  </si>
  <si>
    <t>Kampung Tering Baru</t>
  </si>
  <si>
    <t>KETINGGIAN AIR (TMA)</t>
  </si>
  <si>
    <t>50 - 100 cm</t>
  </si>
  <si>
    <t>100 cm</t>
  </si>
  <si>
    <t>150 cm</t>
  </si>
  <si>
    <t>200 cm</t>
  </si>
  <si>
    <t>300 cm</t>
  </si>
  <si>
    <t>100 - 200 cm</t>
  </si>
  <si>
    <t>50 - 130 cm</t>
  </si>
  <si>
    <t>Kampung Gemuhan Asa</t>
  </si>
  <si>
    <t>115.780546</t>
  </si>
  <si>
    <t>-0.183377</t>
  </si>
  <si>
    <t>Kampung Tukul</t>
  </si>
  <si>
    <t>150 - 200 cm</t>
  </si>
  <si>
    <t>Kampung Linggang Jelemuq</t>
  </si>
  <si>
    <t>Kampung Muyub Ulu</t>
  </si>
  <si>
    <t>Kampung Linggang Muyub Ilir</t>
  </si>
  <si>
    <t>Kampung Linggang Purworejo</t>
  </si>
  <si>
    <t>Kampung Kelumpang</t>
  </si>
  <si>
    <t>Kampung Merayaq</t>
  </si>
  <si>
    <t>Kampung Linggang Marimun</t>
  </si>
  <si>
    <t>Kampung Muara Kalaq</t>
  </si>
  <si>
    <t>Kampung Rambayan</t>
  </si>
  <si>
    <t>Kampung Gadur</t>
  </si>
  <si>
    <t>Kampung Muara Jawaq</t>
  </si>
  <si>
    <t>Kampung Ujoh Halang</t>
  </si>
  <si>
    <t>Kampung Linggang Tering Seberang</t>
  </si>
  <si>
    <t>115.812641</t>
  </si>
  <si>
    <t>-0.137354</t>
  </si>
  <si>
    <t>115.820913</t>
  </si>
  <si>
    <t>-0.158297</t>
  </si>
  <si>
    <t>115.923676</t>
  </si>
  <si>
    <t>-0.271306</t>
  </si>
  <si>
    <t>115.901642</t>
  </si>
  <si>
    <t>-0.269877</t>
  </si>
  <si>
    <t>115.923473</t>
  </si>
  <si>
    <t>-0.262574</t>
  </si>
  <si>
    <t>160 - 300 cm</t>
  </si>
  <si>
    <t>160 - 200 cm</t>
  </si>
  <si>
    <t>190 - 200 cm</t>
  </si>
  <si>
    <t>180 - 300 cm</t>
  </si>
  <si>
    <t>MUARA PAHU</t>
  </si>
  <si>
    <t>Kampung Muara Bunyut</t>
  </si>
  <si>
    <t>115.863157</t>
  </si>
  <si>
    <t>-0.294326</t>
  </si>
  <si>
    <t>50 - 300 cm</t>
  </si>
  <si>
    <t>150 - 170 cm</t>
  </si>
  <si>
    <t>110 - 130 cm</t>
  </si>
  <si>
    <t>130 - 150 cm</t>
  </si>
  <si>
    <t>180 - 200 cm</t>
  </si>
  <si>
    <t>150 - 180 cm</t>
  </si>
  <si>
    <t>150 - 300 cm</t>
  </si>
  <si>
    <t>Kampung Keliwai</t>
  </si>
  <si>
    <t>Kampung Linggang Muara Leban</t>
  </si>
  <si>
    <t>Kampung Lotaq</t>
  </si>
  <si>
    <t>115.79665</t>
  </si>
  <si>
    <t>-0.52138</t>
  </si>
  <si>
    <t>Kampung Belempung Ulaq</t>
  </si>
  <si>
    <t>115.7263</t>
  </si>
  <si>
    <t>-0.2352</t>
  </si>
  <si>
    <t>JEMPANG</t>
  </si>
  <si>
    <t>Kampung Muara Tae (Camp Baru)</t>
  </si>
  <si>
    <t>115.804190</t>
  </si>
  <si>
    <t>-0.224546</t>
  </si>
  <si>
    <t>BENTIAN BESAR</t>
  </si>
  <si>
    <t>Kampung Dilang Puti RT.03</t>
  </si>
  <si>
    <t>-0.12359</t>
  </si>
  <si>
    <t>115.763648</t>
  </si>
  <si>
    <t>115.742077</t>
  </si>
  <si>
    <t>-0.241542</t>
  </si>
  <si>
    <t>PENYINGGAHAN</t>
  </si>
  <si>
    <t>Kampung Penyinggahan Ilir RT.04</t>
  </si>
  <si>
    <t>Kelurahan Simpang Raya RT.04</t>
  </si>
  <si>
    <t>115.68558</t>
  </si>
  <si>
    <t>-0.25291</t>
  </si>
  <si>
    <t>Kampung Sumber Sari, Jl. Mangku Aji</t>
  </si>
  <si>
    <t>115.720832</t>
  </si>
  <si>
    <t>-0.236202</t>
  </si>
  <si>
    <t>Kampung Jengan Danum RT.02</t>
  </si>
  <si>
    <t>115.706111</t>
  </si>
  <si>
    <t>-0.375833</t>
  </si>
  <si>
    <t>Kampung Ngenyan Asa</t>
  </si>
  <si>
    <t>Menimpa Kabel Listrik</t>
  </si>
  <si>
    <t>115.8014</t>
  </si>
  <si>
    <t>-0.3502</t>
  </si>
  <si>
    <t>115.606563</t>
  </si>
  <si>
    <t>-0.280497</t>
  </si>
  <si>
    <t>2 Rumah terdampak</t>
  </si>
  <si>
    <t>Kampung Ngenyan Asa RT.08</t>
  </si>
  <si>
    <t>115.73120</t>
  </si>
  <si>
    <t>-0.22044</t>
  </si>
  <si>
    <t>115.7482</t>
  </si>
  <si>
    <t>-0.2670</t>
  </si>
  <si>
    <t>Kampung Sumber Sari RT.09</t>
  </si>
  <si>
    <t>115.72384</t>
  </si>
  <si>
    <t>-0.23488</t>
  </si>
  <si>
    <t>JENIS LAHAN</t>
  </si>
  <si>
    <t>Kampung Mendung</t>
  </si>
  <si>
    <t>115.8320</t>
  </si>
  <si>
    <t>-0.3820</t>
  </si>
  <si>
    <t>-0.54023</t>
  </si>
  <si>
    <t>115.82004</t>
  </si>
  <si>
    <t>GAMBUT</t>
  </si>
  <si>
    <t>Pemadaman selama 4 hari</t>
  </si>
  <si>
    <t>115.83708</t>
  </si>
  <si>
    <t>-0.37973</t>
  </si>
  <si>
    <t>Kelurahan Simpang Raya, Lapangan Tembak</t>
  </si>
  <si>
    <t>115.711458</t>
  </si>
  <si>
    <t>-0.230183</t>
  </si>
  <si>
    <t>MINERAL</t>
  </si>
  <si>
    <t>115.6686</t>
  </si>
  <si>
    <t>-0.2344</t>
  </si>
  <si>
    <t>Kelurahan Barong Tongkok, Bukit Lolong</t>
  </si>
  <si>
    <t>Kampung Sakaq Lotoq</t>
  </si>
  <si>
    <t>115.908524</t>
  </si>
  <si>
    <t>-0.194648</t>
  </si>
  <si>
    <t>115.718817</t>
  </si>
  <si>
    <t>-0.247462</t>
  </si>
  <si>
    <t>115.738475</t>
  </si>
  <si>
    <t>-0.284846</t>
  </si>
  <si>
    <t>Kampung Sekolaq Joleq RT.06, Gg. Senaiq</t>
  </si>
  <si>
    <t>Kampung Ongko Asa</t>
  </si>
  <si>
    <t>-0.16650</t>
  </si>
  <si>
    <t>115.69382</t>
  </si>
  <si>
    <t>Kelurahan Melak Ulu, Mentiwan</t>
  </si>
  <si>
    <t>115.797559</t>
  </si>
  <si>
    <t>-0.239519</t>
  </si>
  <si>
    <t>Kampung Sekolaq Darat, Jalan Gersik Luway</t>
  </si>
  <si>
    <t>Kampung Sekolaq Joleq RT.05</t>
  </si>
  <si>
    <t>115.716817</t>
  </si>
  <si>
    <t>-0.251878</t>
  </si>
  <si>
    <t>Kampung Linggang Bigung</t>
  </si>
  <si>
    <t>115.732622</t>
  </si>
  <si>
    <t>-0.269317</t>
  </si>
  <si>
    <t>-0.135566</t>
  </si>
  <si>
    <t>115.622961</t>
  </si>
  <si>
    <t>1,5 Ha</t>
  </si>
  <si>
    <t>115.761450</t>
  </si>
  <si>
    <t>-0.205347</t>
  </si>
  <si>
    <t>Kampung Juaq Asa</t>
  </si>
  <si>
    <t>-0.195903</t>
  </si>
  <si>
    <t>115.693269</t>
  </si>
  <si>
    <t>-0.2392</t>
  </si>
  <si>
    <t>115.6966</t>
  </si>
  <si>
    <t>115.608184</t>
  </si>
  <si>
    <t>-0.269652</t>
  </si>
  <si>
    <t>115.706526</t>
  </si>
  <si>
    <t>-0.218763</t>
  </si>
  <si>
    <t>Kampung Bigung Baru</t>
  </si>
  <si>
    <t>115.635993</t>
  </si>
  <si>
    <t>-0.194477</t>
  </si>
  <si>
    <t>-0.241703</t>
  </si>
  <si>
    <t>Kampung Sempant</t>
  </si>
  <si>
    <t>-0.289762</t>
  </si>
  <si>
    <t>115.747514</t>
  </si>
  <si>
    <t>Kelurahan Simpang Raya, Jl. Langsat</t>
  </si>
  <si>
    <t>115.701453</t>
  </si>
  <si>
    <t>-0.246322</t>
  </si>
  <si>
    <t>-0.243357</t>
  </si>
  <si>
    <t>115.704938</t>
  </si>
  <si>
    <t>115.68132</t>
  </si>
  <si>
    <t>-0.43341</t>
  </si>
  <si>
    <t>-0.233277</t>
  </si>
  <si>
    <t>115.738280</t>
  </si>
  <si>
    <t>115.696017</t>
  </si>
  <si>
    <t>-0.216677</t>
  </si>
  <si>
    <t>Kampung Lambing</t>
  </si>
  <si>
    <t>-0.44058</t>
  </si>
  <si>
    <t>115.76517</t>
  </si>
  <si>
    <t>115.67670</t>
  </si>
  <si>
    <t>-0.29131</t>
  </si>
  <si>
    <t>115.765725</t>
  </si>
  <si>
    <t>-0.283397</t>
  </si>
  <si>
    <t>Pemadaman selama 2 hari</t>
  </si>
  <si>
    <t>115.646097</t>
  </si>
  <si>
    <t>-0.219205</t>
  </si>
  <si>
    <t>Kampung Lotaq, Dingin</t>
  </si>
  <si>
    <t>Pemadaman, Pendinginan selama 2 hari</t>
  </si>
  <si>
    <t>115.735108</t>
  </si>
  <si>
    <t>-0.238424</t>
  </si>
  <si>
    <t>Kampung Rejo Basuki</t>
  </si>
  <si>
    <t>Kelurahan Simpang Raya, Gesaliq</t>
  </si>
  <si>
    <t>Ditemukan Selamat oleh Petugas</t>
  </si>
  <si>
    <t>Ditemukan Meninggal oleh Petugas</t>
  </si>
  <si>
    <t>Ditemukan Selamat oleh Masyarakat</t>
  </si>
  <si>
    <t>Kelurahan Melak Ilir, Muara Barong</t>
  </si>
  <si>
    <t>115.836678</t>
  </si>
  <si>
    <t>-0.244392</t>
  </si>
  <si>
    <t>115.672549</t>
  </si>
  <si>
    <t>-0.274671</t>
  </si>
  <si>
    <t>115.64387</t>
  </si>
  <si>
    <t>-0.23433</t>
  </si>
  <si>
    <t>Kampung Ombau Asa</t>
  </si>
  <si>
    <t>Kampung Sekolaq Muliaq</t>
  </si>
  <si>
    <t>115.72257</t>
  </si>
  <si>
    <t>-0.19153</t>
  </si>
  <si>
    <t>115.779372</t>
  </si>
  <si>
    <t>-0.246947</t>
  </si>
  <si>
    <t>Kampung Sekolaq Darat, Beringin</t>
  </si>
  <si>
    <t>Kampung Sekolaq Joleq, Jl. Singa Nataguna</t>
  </si>
  <si>
    <t>115.772127</t>
  </si>
  <si>
    <t>-0.431549</t>
  </si>
  <si>
    <t>115.7476</t>
  </si>
  <si>
    <t>-0.2901</t>
  </si>
  <si>
    <t>115.747644</t>
  </si>
  <si>
    <t>-0.290255</t>
  </si>
  <si>
    <t>115.66319</t>
  </si>
  <si>
    <t>-0.25306</t>
  </si>
  <si>
    <t>115.816891</t>
  </si>
  <si>
    <t>-0.230019</t>
  </si>
  <si>
    <t>Kelurahan Melak Ulu RT.14</t>
  </si>
  <si>
    <t>Ditangani Damkar dan KPHP</t>
  </si>
  <si>
    <t>Kampung Muara Nayan</t>
  </si>
  <si>
    <t>115.746180</t>
  </si>
  <si>
    <t>-0.290578</t>
  </si>
  <si>
    <t>115.612433</t>
  </si>
  <si>
    <t>-0.267067</t>
  </si>
  <si>
    <t>Ditangani Masyarakat Sekitar</t>
  </si>
  <si>
    <t>Kampung Abit</t>
  </si>
  <si>
    <t>Kampung Sentalar</t>
  </si>
  <si>
    <t>115.527615</t>
  </si>
  <si>
    <t>-0.348897</t>
  </si>
  <si>
    <t>Kampung Purworejo</t>
  </si>
  <si>
    <t>115.655480</t>
  </si>
  <si>
    <t>-0.089390</t>
  </si>
  <si>
    <t>Kelurahan Melak Ulu, Jl. Gajah Mada</t>
  </si>
  <si>
    <t>Kampung Sekolaq Oday, RT.03 Royoq</t>
  </si>
  <si>
    <t>Kelurahan Simpang Raya, Ogang</t>
  </si>
  <si>
    <t>115.806318</t>
  </si>
  <si>
    <t>-0.236189</t>
  </si>
  <si>
    <t>115.795307</t>
  </si>
  <si>
    <t>-0.233411</t>
  </si>
  <si>
    <t>115.6845</t>
  </si>
  <si>
    <t>-0.2405</t>
  </si>
  <si>
    <t>Ditangani oleh KPHP Mook Manaar Bulatn</t>
  </si>
  <si>
    <t>115.6364</t>
  </si>
  <si>
    <t>-0.1972</t>
  </si>
  <si>
    <t>115.6957</t>
  </si>
  <si>
    <t>-0.2611</t>
  </si>
  <si>
    <t>Kelurahan Simpang Raya RT.04, Bayant</t>
  </si>
  <si>
    <t>Kelurahan Simpang Raya RT.02</t>
  </si>
  <si>
    <t>115.706384</t>
  </si>
  <si>
    <t>-0.253298</t>
  </si>
  <si>
    <t>Kampung Benung</t>
  </si>
  <si>
    <t>115.7030</t>
  </si>
  <si>
    <t>-0.3679</t>
  </si>
  <si>
    <t>115.76473</t>
  </si>
  <si>
    <t>-0.26993</t>
  </si>
  <si>
    <t>LAIN-LAIN</t>
  </si>
  <si>
    <t>ANGIN KENCANG</t>
  </si>
  <si>
    <t>Kampung Linggang Melapeh</t>
  </si>
  <si>
    <t>Kampung Ponaq</t>
  </si>
  <si>
    <t>3 Rumah Walet dan 2 Bangsalan</t>
  </si>
  <si>
    <t>115.9644</t>
  </si>
  <si>
    <t>-0.6249</t>
  </si>
  <si>
    <t>Kampung Jengan Danum RT.08</t>
  </si>
  <si>
    <t>-0.397221</t>
  </si>
  <si>
    <t>115.718717</t>
  </si>
  <si>
    <t>115.688264</t>
  </si>
  <si>
    <t>-0.254378</t>
  </si>
  <si>
    <t>ORANG TENGGELAM</t>
  </si>
  <si>
    <t>Kampung Muara Kelawit</t>
  </si>
  <si>
    <t>Kecelakaan Transportasi Air</t>
  </si>
  <si>
    <t>TANGGAL KEJADIAN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</si>
</sst>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[$-421]dd\ mmmm\ yyyy;@"/>
    <numFmt numFmtId="165" formatCode="General&quot; Kantor Terbakar&quot;"/>
    <numFmt numFmtId="166" formatCode="General&quot; Ha&quot;"/>
    <numFmt numFmtId="167" formatCode="General&quot; Rumah&quot;"/>
    <numFmt numFmtId="168" formatCode="General&quot; Kantor&quot;"/>
    <numFmt numFmtId="169" formatCode="General&quot; KEJADIAN&quot;"/>
    <numFmt numFmtId="170" formatCode="General&quot; Orang&quot;"/>
    <numFmt numFmtId="171" formatCode="General&quot; Tiang Listrik&quot;"/>
    <numFmt numFmtId="172" formatCode="General&quot; Gedung Walet&quot;"/>
    <numFmt numFmtId="173" formatCode="General&quot; Bangunan&quot;"/>
    <numFmt numFmtId="174" formatCode="General&quot; Kendaraan&quot;"/>
    <numFmt numFmtId="175" formatCode="General&quot; FASKES&quot;"/>
    <numFmt numFmtId="176" formatCode="General&quot; Posyandu&quot;"/>
    <numFmt numFmtId="177" formatCode="General&quot; Kantor Petinggi&quot;"/>
    <numFmt numFmtId="178" formatCode="General&quot; FASUM&quot;"/>
    <numFmt numFmtId="179" formatCode="General&quot; Tempat&quot;"/>
    <numFmt numFmtId="180" formatCode="General&quot; Jembatan&quot;"/>
    <numFmt numFmtId="181" formatCode="General&quot; Ha Sawah&quot;"/>
    <numFmt numFmtId="182" formatCode="General&quot; Ruas Jalan&quot;"/>
    <numFmt numFmtId="183" formatCode="General&quot; Jiwa&quot;"/>
    <numFmt numFmtId="184" formatCode="General&quot; KK&quot;"/>
    <numFmt numFmtId="185" formatCode="General&quot; Gereja&quot;"/>
    <numFmt numFmtId="186" formatCode="General&quot; Kendaraan R2&quot;"/>
    <numFmt numFmtId="187" formatCode="General&quot; Bangsalan&quot;"/>
    <numFmt numFmtId="188" formatCode="General\ &quot;Mesin SPBU&quot;"/>
    <numFmt numFmtId="189" formatCode="General\ &quot;Ha Sawah&quot;"/>
    <numFmt numFmtId="190" formatCode="General&quot; Ha. Kebun Karet&quot;"/>
    <numFmt numFmtId="191" formatCode="General\ &quot;Ha&quot;"/>
    <numFmt numFmtId="192" formatCode="General\ &quot;Ha. Pertanian&quot;"/>
    <numFmt numFmtId="193" formatCode="General&quot; Ha. Perkebunan&quot;"/>
    <numFmt numFmtId="194" formatCode="General\ &quot;m&quot;"/>
    <numFmt numFmtId="195" formatCode="General\ &quot;meter&quot;"/>
    <numFmt numFmtId="196" formatCode="General\ &quot;Ha. Wilayah&quot;"/>
    <numFmt numFmtId="197" formatCode="General&quot; Garasi&quot;"/>
    <numFmt numFmtId="198" formatCode="General&quot; Kabel Listrik&quot;"/>
    <numFmt numFmtId="199" formatCode="General&quot; Mesin Ketinting&quot;"/>
  </numFmts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7" fillId="0" borderId="0"/>
    <xf numFmtId="0" fontId="8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3" fillId="0" borderId="0" xfId="1" quotePrefix="1" applyNumberFormat="1" applyFont="1" applyFill="1" applyBorder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9" fontId="5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4" fontId="0" fillId="0" borderId="0" xfId="1" quotePrefix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9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87" fontId="0" fillId="0" borderId="0" xfId="0" quotePrefix="1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9" fontId="5" fillId="0" borderId="0" xfId="0" applyNumberFormat="1" applyFont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83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94" fontId="5" fillId="0" borderId="0" xfId="0" applyNumberFormat="1" applyFont="1" applyAlignment="1">
      <alignment horizontal="center" vertical="center"/>
    </xf>
    <xf numFmtId="19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84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88" fontId="0" fillId="0" borderId="0" xfId="0" applyNumberFormat="1" applyAlignment="1">
      <alignment horizontal="center" vertical="center"/>
    </xf>
    <xf numFmtId="195" fontId="0" fillId="0" borderId="0" xfId="0" applyNumberFormat="1" applyAlignment="1">
      <alignment horizontal="center" vertical="center"/>
    </xf>
    <xf numFmtId="189" fontId="0" fillId="0" borderId="0" xfId="0" applyNumberFormat="1" applyAlignment="1">
      <alignment horizontal="center" vertical="center"/>
    </xf>
    <xf numFmtId="190" fontId="0" fillId="0" borderId="0" xfId="0" applyNumberForma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3" fontId="0" fillId="0" borderId="0" xfId="0" applyNumberFormat="1" applyAlignment="1">
      <alignment horizontal="center" vertical="center"/>
    </xf>
    <xf numFmtId="196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97" fontId="0" fillId="0" borderId="0" xfId="0" applyNumberFormat="1" applyAlignment="1">
      <alignment horizontal="center" vertical="center"/>
    </xf>
    <xf numFmtId="198" fontId="0" fillId="0" borderId="0" xfId="0" applyNumberFormat="1" applyAlignment="1">
      <alignment horizontal="center" vertical="center"/>
    </xf>
    <xf numFmtId="199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left" vertical="center"/>
    </xf>
    <xf numFmtId="3" fontId="0" fillId="0" borderId="0" xfId="0" quotePrefix="1" applyNumberFormat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5">
    <cellStyle name="Bad" xfId="1" builtinId="27"/>
    <cellStyle name="Normal" xfId="0" builtinId="0"/>
    <cellStyle name="Normal 2" xfId="2" xr:uid="{C4DBF005-FD30-4AA0-A203-AC9B91F66793}"/>
    <cellStyle name="Normal 3" xfId="3" xr:uid="{498DE47A-DE80-4B4C-97F9-3FB0AEFC7A59}"/>
    <cellStyle name="Normal 4" xfId="4" xr:uid="{0E24F82B-787D-4B5E-961A-72199D6FC7C5}"/>
  </cellStyles>
  <dxfs count="5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1" formatCode="General\ &quot;Ha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4" formatCode="General\ &quot;m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General&quot; Ha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General&quot; Ha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70" formatCode="General&quot; Orang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70" formatCode="General&quot; Orang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70" formatCode="General&quot; Orang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70" formatCode="General&quot; Orang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70" formatCode="General&quot; Orang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83" formatCode="General&quot; Jiwa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84" formatCode="General&quot; KK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74" formatCode="General&quot; Kendaraan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79" formatCode="General&quot; Tempat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9" formatCode="General&quot; KEJADIAN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9" formatCode="General&quot; KEJADIAN&quot;"/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6" formatCode="General&quot; Ha&quot;"/>
      <alignment horizontal="center" vertical="center" textRotation="0" wrapText="0" indent="0" justifyLastLine="0" shrinkToFit="0" readingOrder="0"/>
    </dxf>
    <dxf>
      <numFmt numFmtId="166" formatCode="General&quot; Ha&quot;"/>
      <alignment horizontal="center" vertical="center" textRotation="0" wrapText="0" indent="0" justifyLastLine="0" shrinkToFit="0" readingOrder="0"/>
    </dxf>
    <dxf>
      <numFmt numFmtId="166" formatCode="General&quot; Ha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87" formatCode="General&quot; Bangsalan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theme" Target="theme/theme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B8D671-0AAB-482E-B177-C50B1E2FE724}" name="bencana" displayName="bencana" ref="A1:AA162" totalsRowCount="1" headerRowDxfId="55" dataDxfId="31" totalsRowDxfId="56">
  <autoFilter ref="A1:AA161" xr:uid="{EEB8D671-0AAB-482E-B177-C50B1E2FE724}"/>
  <tableColumns count="27">
    <tableColumn id="2" xr3:uid="{79F6BCAD-8884-44BD-A428-025D9E61126E}" name="JENIS BENCANA" totalsRowFunction="count" dataDxfId="54" totalsRowDxfId="26"/>
    <tableColumn id="3" xr3:uid="{63FAC2C4-6FB8-414F-AB8E-27A8FFA25B29}" name="TANGGAL KEJADIAN" dataDxfId="53" totalsRowDxfId="25"/>
    <tableColumn id="4" xr3:uid="{06F7A3DF-9718-4D74-84E6-139B39F247F5}" name="KECAMATAN" dataDxfId="52" totalsRowDxfId="24"/>
    <tableColumn id="5" xr3:uid="{C714FDC8-89EC-40DF-BD21-4A0008404608}" name="LOKASI KEJADIAN" totalsRowFunction="count" dataDxfId="30" totalsRowDxfId="23"/>
    <tableColumn id="6" xr3:uid="{450122EA-9495-4EBA-9E28-CDF77479488C}" name="LONG" dataDxfId="29" totalsRowDxfId="22"/>
    <tableColumn id="7" xr3:uid="{E2CF5267-8B31-4A10-94E5-908993FC6D93}" name="LAT" dataDxfId="27" totalsRowDxfId="21"/>
    <tableColumn id="8" xr3:uid="{B66E8AEA-101E-4128-9E6B-8330D43DD60E}" name="RUMAH" totalsRowFunction="sum" dataDxfId="28" totalsRowDxfId="20"/>
    <tableColumn id="9" xr3:uid="{6DB9E867-4EE1-43ED-B706-F21C5B390E94}" name="KANTOR" totalsRowFunction="sum" dataDxfId="51" totalsRowDxfId="19"/>
    <tableColumn id="10" xr3:uid="{F6EAB679-02BF-4853-B6A1-1F27AA4FCC61}" name="SEKOLAH" totalsRowFunction="sum" dataDxfId="50" totalsRowDxfId="18"/>
    <tableColumn id="20" xr3:uid="{053DC306-01CE-44D5-B2C8-B6114242B921}" name="FASKES" totalsRowFunction="sum" dataDxfId="49" totalsRowDxfId="17"/>
    <tableColumn id="19" xr3:uid="{54B205AB-FA70-427A-8C94-AE8EE371AA7E}" name="FASUM" totalsRowFunction="count" dataDxfId="48" totalsRowDxfId="16"/>
    <tableColumn id="1" xr3:uid="{55AACC14-7C09-4BF5-B8D3-347090A4DA3F}" name="RUMAH IBADAH" totalsRowFunction="sum" dataDxfId="47" totalsRowDxfId="15"/>
    <tableColumn id="21" xr3:uid="{E9E24DA9-0EF5-4AD8-A1B3-8E217EC5C74E}" name="LAIN-LAIN" totalsRowFunction="sum" dataDxfId="46" totalsRowDxfId="14"/>
    <tableColumn id="22" xr3:uid="{47D9DF36-9109-4AAE-8142-F0BD03F3CD68}" name="KENDARAAN" totalsRowFunction="sum" dataDxfId="45" totalsRowDxfId="13"/>
    <tableColumn id="24" xr3:uid="{1F728C61-147F-4A79-A77D-9D689991D350}" name="JUMLAH KK" totalsRowFunction="sum" dataDxfId="44" totalsRowDxfId="12"/>
    <tableColumn id="25" xr3:uid="{2796A02D-6204-4D42-BD89-677726F081FC}" name="JUMLAH JIWA" totalsRowFunction="sum" dataDxfId="43" totalsRowDxfId="11"/>
    <tableColumn id="11" xr3:uid="{DDD3C09F-F4BA-4AEA-9DC7-B7A9E66E79F7}" name="KORBAN MENINGGAL" totalsRowFunction="sum" dataDxfId="42" totalsRowDxfId="10"/>
    <tableColumn id="12" xr3:uid="{56FF6D97-0566-4E2A-A7D0-092766ECCDC7}" name="KORBAN LUKA" totalsRowFunction="sum" dataDxfId="41" totalsRowDxfId="9"/>
    <tableColumn id="13" xr3:uid="{E5E3584C-7224-4D3F-9E6D-42A294616595}" name="KORBAN MENGUNGSI" totalsRowFunction="sum" dataDxfId="40" totalsRowDxfId="8"/>
    <tableColumn id="14" xr3:uid="{4C801E6B-F2B1-42D0-AD05-70128EA41AA2}" name="KORBAN TAK DITEMUKAN" totalsRowFunction="sum" dataDxfId="39" totalsRowDxfId="7"/>
    <tableColumn id="23" xr3:uid="{496FE422-6A0D-45F4-844E-E0B6E46491EC}" name="KORBAN SELAMAT" totalsRowFunction="sum" dataDxfId="38" totalsRowDxfId="6"/>
    <tableColumn id="15" xr3:uid="{6EAD109E-BFBB-44AF-B156-D6EF7A8864D9}" name="LUAS TERBAKAR (Ha)" totalsRowFunction="sum" dataDxfId="37" totalsRowDxfId="5"/>
    <tableColumn id="27" xr3:uid="{1392DB5B-EBB3-45FB-B212-DACFF694FD63}" name="JENIS LAHAN" dataDxfId="36" totalsRowDxfId="4"/>
    <tableColumn id="26" xr3:uid="{689C9961-C35D-40C9-B57D-AFEF82FD71CB}" name="KETINGGIAN AIR (TMA)" dataDxfId="35" totalsRowDxfId="3"/>
    <tableColumn id="16" xr3:uid="{845098D0-7377-4168-8B35-D9B662488819}" name="LUAS TERENDAM" totalsRowFunction="sum" dataDxfId="34" totalsRowDxfId="2"/>
    <tableColumn id="17" xr3:uid="{77322083-23D7-4AB0-83F9-8A5D0A35D074}" name="LUAS LONGSOR" dataDxfId="33" totalsRowDxfId="1"/>
    <tableColumn id="18" xr3:uid="{368C296B-2382-44D6-90D9-116E9755ABE7}" name="KETERANGAN" dataDxfId="32" totalsRow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9154-BF29-49F5-9FA1-32A9072A2E4C}">
  <sheetPr>
    <pageSetUpPr fitToPage="1"/>
  </sheetPr>
  <dimension ref="A1:AA162"/>
  <sheetViews>
    <sheetView tabSelected="1" view="pageBreakPreview" zoomScale="90" zoomScaleNormal="90" zoomScaleSheetLayoutView="90" workbookViewId="0">
      <pane ySplit="1" topLeftCell="A2" activePane="bottomLeft" state="frozen"/>
      <selection pane="bottomLeft" activeCell="H94" sqref="H94"/>
    </sheetView>
  </sheetViews>
  <sheetFormatPr defaultRowHeight="15" x14ac:dyDescent="0.25"/>
  <cols>
    <col min="1" max="1" width="30" style="7" customWidth="1"/>
    <col min="2" max="2" width="20.42578125" customWidth="1"/>
    <col min="3" max="3" width="24.28515625" customWidth="1"/>
    <col min="4" max="4" width="33.28515625" customWidth="1"/>
    <col min="5" max="5" width="13.85546875" customWidth="1"/>
    <col min="6" max="6" width="12.42578125" customWidth="1"/>
    <col min="7" max="7" width="9.28515625" customWidth="1"/>
    <col min="8" max="8" width="8.7109375" customWidth="1"/>
    <col min="9" max="9" width="9.7109375" customWidth="1"/>
    <col min="10" max="10" width="8" customWidth="1"/>
    <col min="11" max="11" width="8.140625" customWidth="1"/>
    <col min="12" max="12" width="9.5703125" customWidth="1"/>
    <col min="13" max="13" width="16.7109375" customWidth="1"/>
    <col min="14" max="14" width="15.28515625" customWidth="1"/>
    <col min="15" max="15" width="11" customWidth="1"/>
    <col min="16" max="16" width="14.85546875" customWidth="1"/>
    <col min="17" max="17" width="15.7109375" customWidth="1"/>
    <col min="18" max="18" width="12.5703125" customWidth="1"/>
    <col min="19" max="19" width="11.85546875" customWidth="1"/>
    <col min="20" max="20" width="15.5703125" customWidth="1"/>
    <col min="21" max="21" width="11.5703125" customWidth="1"/>
    <col min="22" max="22" width="14.140625" customWidth="1"/>
    <col min="23" max="23" width="11.42578125" style="7" customWidth="1"/>
    <col min="24" max="24" width="13.140625" customWidth="1"/>
    <col min="25" max="25" width="18.5703125" customWidth="1"/>
    <col min="26" max="26" width="22.7109375" customWidth="1"/>
    <col min="27" max="27" width="40.5703125" customWidth="1"/>
  </cols>
  <sheetData>
    <row r="1" spans="1:27" s="1" customFormat="1" ht="57" customHeight="1" x14ac:dyDescent="0.25">
      <c r="A1" s="15" t="s">
        <v>0</v>
      </c>
      <c r="B1" s="15" t="s">
        <v>439</v>
      </c>
      <c r="C1" s="15" t="s">
        <v>2</v>
      </c>
      <c r="D1" s="15" t="s">
        <v>1</v>
      </c>
      <c r="E1" s="15" t="s">
        <v>3</v>
      </c>
      <c r="F1" s="15" t="s">
        <v>4</v>
      </c>
      <c r="G1" s="15" t="s">
        <v>17</v>
      </c>
      <c r="H1" s="15" t="s">
        <v>13</v>
      </c>
      <c r="I1" s="15" t="s">
        <v>14</v>
      </c>
      <c r="J1" s="15" t="s">
        <v>15</v>
      </c>
      <c r="K1" s="15" t="s">
        <v>16</v>
      </c>
      <c r="L1" s="15" t="s">
        <v>21</v>
      </c>
      <c r="M1" s="15" t="s">
        <v>424</v>
      </c>
      <c r="N1" s="15" t="s">
        <v>22</v>
      </c>
      <c r="O1" s="15" t="s">
        <v>23</v>
      </c>
      <c r="P1" s="15" t="s">
        <v>25</v>
      </c>
      <c r="Q1" s="15" t="s">
        <v>18</v>
      </c>
      <c r="R1" s="15" t="s">
        <v>5</v>
      </c>
      <c r="S1" s="15" t="s">
        <v>6</v>
      </c>
      <c r="T1" s="15" t="s">
        <v>7</v>
      </c>
      <c r="U1" s="15" t="s">
        <v>20</v>
      </c>
      <c r="V1" s="15" t="s">
        <v>11</v>
      </c>
      <c r="W1" s="15" t="s">
        <v>272</v>
      </c>
      <c r="X1" s="15" t="s">
        <v>177</v>
      </c>
      <c r="Y1" s="15" t="s">
        <v>8</v>
      </c>
      <c r="Z1" s="15" t="s">
        <v>9</v>
      </c>
      <c r="AA1" s="15" t="s">
        <v>19</v>
      </c>
    </row>
    <row r="2" spans="1:27" ht="24.95" customHeight="1" x14ac:dyDescent="0.25">
      <c r="A2" s="23" t="s">
        <v>12</v>
      </c>
      <c r="B2" s="2">
        <v>45302</v>
      </c>
      <c r="C2" s="23" t="s">
        <v>24</v>
      </c>
      <c r="D2" s="23" t="s">
        <v>26</v>
      </c>
      <c r="E2" s="53"/>
      <c r="F2" s="55"/>
      <c r="G2" s="23">
        <v>1</v>
      </c>
      <c r="H2" s="23"/>
      <c r="I2" s="23"/>
      <c r="J2" s="23"/>
      <c r="K2" s="23"/>
      <c r="L2" s="23"/>
      <c r="M2" s="23"/>
      <c r="N2" s="23"/>
      <c r="O2" s="24"/>
      <c r="P2" s="25"/>
      <c r="Q2" s="23"/>
      <c r="R2" s="23"/>
      <c r="S2" s="23"/>
      <c r="T2" s="23"/>
      <c r="U2" s="11"/>
      <c r="V2" s="11"/>
      <c r="W2" s="11"/>
      <c r="X2" s="11"/>
      <c r="Y2" s="23"/>
      <c r="Z2" s="23"/>
      <c r="AA2" s="23"/>
    </row>
    <row r="3" spans="1:27" ht="24.95" customHeight="1" x14ac:dyDescent="0.25">
      <c r="A3" s="23" t="s">
        <v>12</v>
      </c>
      <c r="B3" s="2">
        <v>45302</v>
      </c>
      <c r="C3" s="23" t="s">
        <v>10</v>
      </c>
      <c r="D3" s="23" t="s">
        <v>27</v>
      </c>
      <c r="E3" s="53" t="s">
        <v>28</v>
      </c>
      <c r="F3" s="55" t="s">
        <v>29</v>
      </c>
      <c r="G3" s="23">
        <v>1</v>
      </c>
      <c r="H3" s="23"/>
      <c r="I3" s="23"/>
      <c r="J3" s="23"/>
      <c r="K3" s="23"/>
      <c r="L3" s="23"/>
      <c r="M3" s="23"/>
      <c r="N3" s="23"/>
      <c r="O3" s="24">
        <v>1</v>
      </c>
      <c r="P3" s="25">
        <v>3</v>
      </c>
      <c r="Q3" s="23"/>
      <c r="R3" s="23"/>
      <c r="S3" s="23"/>
      <c r="T3" s="23"/>
      <c r="U3" s="26"/>
      <c r="V3" s="11"/>
      <c r="W3" s="11"/>
      <c r="X3" s="11"/>
      <c r="Y3" s="23"/>
      <c r="Z3" s="23"/>
      <c r="AA3" s="23"/>
    </row>
    <row r="4" spans="1:27" ht="24.95" customHeight="1" x14ac:dyDescent="0.25">
      <c r="A4" s="23" t="s">
        <v>30</v>
      </c>
      <c r="B4" s="10">
        <v>45307</v>
      </c>
      <c r="C4" s="23" t="s">
        <v>31</v>
      </c>
      <c r="D4" s="23" t="s">
        <v>32</v>
      </c>
      <c r="E4" s="54"/>
      <c r="F4" s="55"/>
      <c r="G4" s="23">
        <v>1</v>
      </c>
      <c r="H4" s="23"/>
      <c r="I4" s="23"/>
      <c r="J4" s="23"/>
      <c r="K4" s="23"/>
      <c r="L4" s="23"/>
      <c r="M4" s="23"/>
      <c r="N4" s="23"/>
      <c r="O4" s="24"/>
      <c r="P4" s="25"/>
      <c r="Q4" s="23"/>
      <c r="R4" s="23"/>
      <c r="S4" s="23"/>
      <c r="T4" s="23"/>
      <c r="U4" s="11"/>
      <c r="V4" s="11"/>
      <c r="W4" s="11"/>
      <c r="X4" s="11"/>
      <c r="Y4" s="23"/>
      <c r="Z4" s="23"/>
      <c r="AA4" s="23"/>
    </row>
    <row r="5" spans="1:27" ht="24.95" customHeight="1" x14ac:dyDescent="0.25">
      <c r="A5" s="23" t="s">
        <v>41</v>
      </c>
      <c r="B5" s="10">
        <v>45315</v>
      </c>
      <c r="C5" s="23" t="s">
        <v>81</v>
      </c>
      <c r="D5" s="23" t="s">
        <v>82</v>
      </c>
      <c r="E5" s="54"/>
      <c r="F5" s="55"/>
      <c r="G5" s="23">
        <v>1</v>
      </c>
      <c r="H5" s="23"/>
      <c r="I5" s="23"/>
      <c r="J5" s="23"/>
      <c r="K5" s="23"/>
      <c r="L5" s="23"/>
      <c r="M5" s="23"/>
      <c r="N5" s="23"/>
      <c r="O5" s="24">
        <v>1</v>
      </c>
      <c r="P5" s="25">
        <v>6</v>
      </c>
      <c r="Q5" s="23"/>
      <c r="R5" s="23"/>
      <c r="S5" s="23"/>
      <c r="T5" s="23"/>
      <c r="U5" s="26">
        <v>6</v>
      </c>
      <c r="V5" s="11"/>
      <c r="W5" s="11"/>
      <c r="X5" s="11"/>
      <c r="Y5" s="23"/>
      <c r="Z5" s="23"/>
      <c r="AA5" s="23" t="s">
        <v>83</v>
      </c>
    </row>
    <row r="6" spans="1:27" ht="24.95" customHeight="1" x14ac:dyDescent="0.25">
      <c r="A6" s="23" t="s">
        <v>33</v>
      </c>
      <c r="B6" s="10">
        <v>45319</v>
      </c>
      <c r="C6" s="23" t="s">
        <v>34</v>
      </c>
      <c r="D6" s="23" t="s">
        <v>35</v>
      </c>
      <c r="E6" s="53"/>
      <c r="F6" s="55"/>
      <c r="G6" s="23"/>
      <c r="H6" s="23"/>
      <c r="I6" s="23"/>
      <c r="J6" s="23"/>
      <c r="K6" s="23"/>
      <c r="L6" s="23"/>
      <c r="M6" s="23"/>
      <c r="N6" s="23"/>
      <c r="O6" s="24"/>
      <c r="P6" s="25"/>
      <c r="Q6" s="23"/>
      <c r="R6" s="23"/>
      <c r="S6" s="23"/>
      <c r="T6" s="23"/>
      <c r="U6" s="11"/>
      <c r="V6" s="11">
        <v>1</v>
      </c>
      <c r="W6" s="11" t="s">
        <v>285</v>
      </c>
      <c r="X6" s="11"/>
      <c r="Y6" s="23"/>
      <c r="Z6" s="23"/>
      <c r="AA6" s="23" t="s">
        <v>40</v>
      </c>
    </row>
    <row r="7" spans="1:27" ht="24.95" customHeight="1" x14ac:dyDescent="0.25">
      <c r="A7" s="23" t="s">
        <v>41</v>
      </c>
      <c r="B7" s="10">
        <v>45327</v>
      </c>
      <c r="C7" s="23" t="s">
        <v>10</v>
      </c>
      <c r="D7" s="23" t="s">
        <v>43</v>
      </c>
      <c r="E7" s="53"/>
      <c r="F7" s="55"/>
      <c r="G7" s="23"/>
      <c r="H7" s="23"/>
      <c r="I7" s="23"/>
      <c r="J7" s="23"/>
      <c r="K7" s="23"/>
      <c r="L7" s="23"/>
      <c r="M7" s="23"/>
      <c r="N7" s="23"/>
      <c r="O7" s="24"/>
      <c r="P7" s="25"/>
      <c r="Q7" s="23"/>
      <c r="R7" s="23"/>
      <c r="S7" s="23"/>
      <c r="T7" s="23"/>
      <c r="U7" s="11"/>
      <c r="V7" s="11"/>
      <c r="W7" s="11"/>
      <c r="X7" s="11"/>
      <c r="Y7" s="23"/>
      <c r="Z7" s="23"/>
      <c r="AA7" s="23" t="s">
        <v>47</v>
      </c>
    </row>
    <row r="8" spans="1:27" ht="24.95" customHeight="1" x14ac:dyDescent="0.25">
      <c r="A8" s="23" t="s">
        <v>41</v>
      </c>
      <c r="B8" s="10">
        <v>45336</v>
      </c>
      <c r="C8" s="23" t="s">
        <v>56</v>
      </c>
      <c r="D8" s="23" t="s">
        <v>88</v>
      </c>
      <c r="E8" s="53" t="s">
        <v>44</v>
      </c>
      <c r="F8" s="55" t="s">
        <v>46</v>
      </c>
      <c r="G8" s="23"/>
      <c r="H8" s="23"/>
      <c r="I8" s="23"/>
      <c r="J8" s="23"/>
      <c r="K8" s="23"/>
      <c r="L8" s="23"/>
      <c r="M8" s="23"/>
      <c r="N8" s="23"/>
      <c r="O8" s="24"/>
      <c r="P8" s="25"/>
      <c r="Q8" s="23"/>
      <c r="R8" s="23"/>
      <c r="S8" s="23"/>
      <c r="T8" s="23"/>
      <c r="U8" s="11"/>
      <c r="V8" s="11"/>
      <c r="W8" s="11"/>
      <c r="X8" s="11"/>
      <c r="Y8" s="23"/>
      <c r="Z8" s="23"/>
      <c r="AA8" s="23" t="s">
        <v>47</v>
      </c>
    </row>
    <row r="9" spans="1:27" ht="24.95" customHeight="1" x14ac:dyDescent="0.25">
      <c r="A9" s="23" t="s">
        <v>33</v>
      </c>
      <c r="B9" s="10">
        <v>45339</v>
      </c>
      <c r="C9" s="23" t="s">
        <v>24</v>
      </c>
      <c r="D9" s="23" t="s">
        <v>36</v>
      </c>
      <c r="E9" s="53"/>
      <c r="F9" s="55"/>
      <c r="G9" s="23"/>
      <c r="H9" s="23"/>
      <c r="I9" s="23"/>
      <c r="J9" s="23"/>
      <c r="K9" s="23"/>
      <c r="L9" s="23"/>
      <c r="M9" s="23"/>
      <c r="N9" s="23"/>
      <c r="O9" s="24"/>
      <c r="P9" s="25"/>
      <c r="Q9" s="23"/>
      <c r="R9" s="23"/>
      <c r="S9" s="23"/>
      <c r="T9" s="23"/>
      <c r="U9" s="11"/>
      <c r="V9" s="11">
        <v>1</v>
      </c>
      <c r="W9" s="11" t="s">
        <v>285</v>
      </c>
      <c r="X9" s="11"/>
      <c r="Y9" s="23"/>
      <c r="Z9" s="23"/>
      <c r="AA9" s="23" t="s">
        <v>39</v>
      </c>
    </row>
    <row r="10" spans="1:27" ht="24.95" customHeight="1" x14ac:dyDescent="0.25">
      <c r="A10" s="23" t="s">
        <v>33</v>
      </c>
      <c r="B10" s="10">
        <v>45341</v>
      </c>
      <c r="C10" s="23" t="s">
        <v>10</v>
      </c>
      <c r="D10" s="23" t="s">
        <v>37</v>
      </c>
      <c r="E10" s="53" t="s">
        <v>45</v>
      </c>
      <c r="F10" s="55" t="s">
        <v>38</v>
      </c>
      <c r="G10" s="23"/>
      <c r="H10" s="23"/>
      <c r="I10" s="23"/>
      <c r="J10" s="23"/>
      <c r="K10" s="23"/>
      <c r="L10" s="23"/>
      <c r="M10" s="23"/>
      <c r="N10" s="23"/>
      <c r="O10" s="24"/>
      <c r="P10" s="25"/>
      <c r="Q10" s="23"/>
      <c r="R10" s="23"/>
      <c r="S10" s="23"/>
      <c r="T10" s="23"/>
      <c r="U10" s="11"/>
      <c r="V10" s="11">
        <v>1.2</v>
      </c>
      <c r="W10" s="11" t="s">
        <v>285</v>
      </c>
      <c r="X10" s="11"/>
      <c r="Y10" s="23"/>
      <c r="Z10" s="23"/>
      <c r="AA10" s="23"/>
    </row>
    <row r="11" spans="1:27" ht="24.95" customHeight="1" x14ac:dyDescent="0.25">
      <c r="A11" s="23" t="s">
        <v>33</v>
      </c>
      <c r="B11" s="10">
        <v>45343</v>
      </c>
      <c r="C11" s="23" t="s">
        <v>10</v>
      </c>
      <c r="D11" s="23" t="s">
        <v>48</v>
      </c>
      <c r="E11" s="53" t="s">
        <v>319</v>
      </c>
      <c r="F11" s="55" t="s">
        <v>318</v>
      </c>
      <c r="G11" s="23"/>
      <c r="H11" s="23"/>
      <c r="I11" s="23"/>
      <c r="J11" s="23"/>
      <c r="K11" s="23"/>
      <c r="L11" s="23"/>
      <c r="M11" s="23"/>
      <c r="N11" s="23"/>
      <c r="O11" s="24"/>
      <c r="P11" s="25"/>
      <c r="Q11" s="23"/>
      <c r="R11" s="23"/>
      <c r="S11" s="23"/>
      <c r="T11" s="23"/>
      <c r="U11" s="11"/>
      <c r="V11" s="11">
        <v>0.3</v>
      </c>
      <c r="W11" s="11" t="s">
        <v>285</v>
      </c>
      <c r="X11" s="11"/>
      <c r="Y11" s="23"/>
      <c r="Z11" s="23"/>
      <c r="AA11" s="23"/>
    </row>
    <row r="12" spans="1:27" ht="24.95" customHeight="1" x14ac:dyDescent="0.25">
      <c r="A12" s="23" t="s">
        <v>33</v>
      </c>
      <c r="B12" s="10">
        <v>45345</v>
      </c>
      <c r="C12" s="23" t="s">
        <v>10</v>
      </c>
      <c r="D12" s="23" t="s">
        <v>49</v>
      </c>
      <c r="E12" s="53" t="s">
        <v>50</v>
      </c>
      <c r="F12" s="55" t="s">
        <v>51</v>
      </c>
      <c r="G12" s="23"/>
      <c r="H12" s="23"/>
      <c r="I12" s="23"/>
      <c r="J12" s="23"/>
      <c r="K12" s="23"/>
      <c r="L12" s="23"/>
      <c r="M12" s="23"/>
      <c r="N12" s="23"/>
      <c r="O12" s="24"/>
      <c r="P12" s="25"/>
      <c r="Q12" s="23"/>
      <c r="R12" s="23"/>
      <c r="S12" s="23"/>
      <c r="T12" s="23"/>
      <c r="U12" s="11"/>
      <c r="V12" s="11">
        <v>5</v>
      </c>
      <c r="W12" s="11" t="s">
        <v>285</v>
      </c>
      <c r="X12" s="11"/>
      <c r="Y12" s="23"/>
      <c r="Z12" s="23"/>
      <c r="AA12" s="23"/>
    </row>
    <row r="13" spans="1:27" ht="24.95" customHeight="1" x14ac:dyDescent="0.25">
      <c r="A13" s="23" t="s">
        <v>33</v>
      </c>
      <c r="B13" s="10">
        <v>45345</v>
      </c>
      <c r="C13" s="23" t="s">
        <v>10</v>
      </c>
      <c r="D13" s="23" t="s">
        <v>42</v>
      </c>
      <c r="E13" s="53" t="s">
        <v>64</v>
      </c>
      <c r="F13" s="55" t="s">
        <v>65</v>
      </c>
      <c r="G13" s="23"/>
      <c r="H13" s="23"/>
      <c r="I13" s="23"/>
      <c r="J13" s="23"/>
      <c r="K13" s="23"/>
      <c r="L13" s="23"/>
      <c r="M13" s="23"/>
      <c r="N13" s="23"/>
      <c r="O13" s="24"/>
      <c r="P13" s="25"/>
      <c r="Q13" s="23"/>
      <c r="R13" s="23"/>
      <c r="S13" s="23"/>
      <c r="T13" s="23"/>
      <c r="U13" s="11"/>
      <c r="V13" s="11">
        <v>0.5</v>
      </c>
      <c r="W13" s="11" t="s">
        <v>285</v>
      </c>
      <c r="X13" s="11"/>
      <c r="Y13" s="23"/>
      <c r="Z13" s="23"/>
      <c r="AA13" s="23"/>
    </row>
    <row r="14" spans="1:27" ht="24.95" customHeight="1" x14ac:dyDescent="0.25">
      <c r="A14" s="23" t="s">
        <v>33</v>
      </c>
      <c r="B14" s="10">
        <v>45351</v>
      </c>
      <c r="C14" s="23" t="s">
        <v>52</v>
      </c>
      <c r="D14" s="23" t="s">
        <v>53</v>
      </c>
      <c r="E14" s="53" t="s">
        <v>55</v>
      </c>
      <c r="F14" s="55" t="s">
        <v>54</v>
      </c>
      <c r="G14" s="23"/>
      <c r="H14" s="23"/>
      <c r="I14" s="23"/>
      <c r="J14" s="23"/>
      <c r="K14" s="23"/>
      <c r="L14" s="23"/>
      <c r="M14" s="23"/>
      <c r="N14" s="23"/>
      <c r="O14" s="24"/>
      <c r="P14" s="25"/>
      <c r="Q14" s="23"/>
      <c r="R14" s="23"/>
      <c r="S14" s="23"/>
      <c r="T14" s="23"/>
      <c r="U14" s="11"/>
      <c r="V14" s="11">
        <v>1</v>
      </c>
      <c r="W14" s="11" t="s">
        <v>285</v>
      </c>
      <c r="X14" s="11"/>
      <c r="Y14" s="23"/>
      <c r="Z14" s="23"/>
      <c r="AA14" s="23"/>
    </row>
    <row r="15" spans="1:27" ht="24.95" customHeight="1" x14ac:dyDescent="0.25">
      <c r="A15" s="23" t="s">
        <v>33</v>
      </c>
      <c r="B15" s="10">
        <v>45351</v>
      </c>
      <c r="C15" s="23" t="s">
        <v>56</v>
      </c>
      <c r="D15" s="23" t="s">
        <v>57</v>
      </c>
      <c r="E15" s="53" t="s">
        <v>58</v>
      </c>
      <c r="F15" s="55" t="s">
        <v>62</v>
      </c>
      <c r="G15" s="23"/>
      <c r="H15" s="23"/>
      <c r="I15" s="23"/>
      <c r="J15" s="23"/>
      <c r="K15" s="23"/>
      <c r="L15" s="23"/>
      <c r="M15" s="23"/>
      <c r="N15" s="23"/>
      <c r="O15" s="24"/>
      <c r="P15" s="25"/>
      <c r="Q15" s="23"/>
      <c r="R15" s="23"/>
      <c r="S15" s="23"/>
      <c r="T15" s="23"/>
      <c r="U15" s="11"/>
      <c r="V15" s="11">
        <v>1.5</v>
      </c>
      <c r="W15" s="11" t="s">
        <v>285</v>
      </c>
      <c r="X15" s="11"/>
      <c r="Y15" s="23"/>
      <c r="Z15" s="23"/>
      <c r="AA15" s="23"/>
    </row>
    <row r="16" spans="1:27" ht="24.95" customHeight="1" x14ac:dyDescent="0.25">
      <c r="A16" s="23" t="s">
        <v>33</v>
      </c>
      <c r="B16" s="10">
        <v>45351</v>
      </c>
      <c r="C16" s="23" t="s">
        <v>59</v>
      </c>
      <c r="D16" s="23" t="s">
        <v>60</v>
      </c>
      <c r="E16" s="53" t="s">
        <v>63</v>
      </c>
      <c r="F16" s="55" t="s">
        <v>61</v>
      </c>
      <c r="G16" s="23"/>
      <c r="H16" s="23"/>
      <c r="I16" s="23"/>
      <c r="J16" s="23"/>
      <c r="K16" s="23"/>
      <c r="L16" s="23"/>
      <c r="M16" s="23"/>
      <c r="N16" s="23"/>
      <c r="O16" s="24"/>
      <c r="P16" s="25"/>
      <c r="Q16" s="23"/>
      <c r="R16" s="23"/>
      <c r="S16" s="23"/>
      <c r="T16" s="23"/>
      <c r="U16" s="11"/>
      <c r="V16" s="11">
        <v>1</v>
      </c>
      <c r="W16" s="11" t="s">
        <v>285</v>
      </c>
      <c r="X16" s="11"/>
      <c r="Y16" s="23"/>
      <c r="Z16" s="23"/>
      <c r="AA16" s="23"/>
    </row>
    <row r="17" spans="1:27" ht="24.95" customHeight="1" x14ac:dyDescent="0.25">
      <c r="A17" s="23" t="s">
        <v>33</v>
      </c>
      <c r="B17" s="10">
        <v>45352</v>
      </c>
      <c r="C17" s="23" t="s">
        <v>10</v>
      </c>
      <c r="D17" s="23" t="s">
        <v>66</v>
      </c>
      <c r="E17" s="53" t="s">
        <v>70</v>
      </c>
      <c r="F17" s="55" t="s">
        <v>69</v>
      </c>
      <c r="G17" s="23"/>
      <c r="H17" s="23"/>
      <c r="I17" s="23"/>
      <c r="J17" s="23"/>
      <c r="K17" s="23"/>
      <c r="L17" s="23"/>
      <c r="M17" s="23"/>
      <c r="N17" s="23"/>
      <c r="O17" s="24"/>
      <c r="P17" s="25"/>
      <c r="Q17" s="23"/>
      <c r="R17" s="23"/>
      <c r="S17" s="23"/>
      <c r="T17" s="23"/>
      <c r="U17" s="11"/>
      <c r="V17" s="11">
        <v>5</v>
      </c>
      <c r="W17" s="11" t="s">
        <v>278</v>
      </c>
      <c r="X17" s="11"/>
      <c r="Y17" s="23"/>
      <c r="Z17" s="23"/>
      <c r="AA17" s="23"/>
    </row>
    <row r="18" spans="1:27" ht="24.95" customHeight="1" x14ac:dyDescent="0.25">
      <c r="A18" s="23" t="s">
        <v>33</v>
      </c>
      <c r="B18" s="10">
        <v>45352</v>
      </c>
      <c r="C18" s="23" t="s">
        <v>59</v>
      </c>
      <c r="D18" s="23" t="s">
        <v>67</v>
      </c>
      <c r="E18" s="53" t="s">
        <v>72</v>
      </c>
      <c r="F18" s="55" t="s">
        <v>71</v>
      </c>
      <c r="G18" s="23"/>
      <c r="H18" s="23"/>
      <c r="I18" s="23"/>
      <c r="J18" s="23"/>
      <c r="K18" s="23"/>
      <c r="L18" s="23"/>
      <c r="M18" s="23"/>
      <c r="N18" s="23"/>
      <c r="O18" s="24"/>
      <c r="P18" s="25"/>
      <c r="Q18" s="23"/>
      <c r="R18" s="23"/>
      <c r="S18" s="23"/>
      <c r="T18" s="23"/>
      <c r="U18" s="11"/>
      <c r="V18" s="11">
        <v>1</v>
      </c>
      <c r="W18" s="11" t="s">
        <v>278</v>
      </c>
      <c r="X18" s="11"/>
      <c r="Y18" s="23"/>
      <c r="Z18" s="23"/>
      <c r="AA18" s="23"/>
    </row>
    <row r="19" spans="1:27" ht="24.95" customHeight="1" x14ac:dyDescent="0.25">
      <c r="A19" s="23" t="s">
        <v>33</v>
      </c>
      <c r="B19" s="10">
        <v>45352</v>
      </c>
      <c r="C19" s="23" t="s">
        <v>10</v>
      </c>
      <c r="D19" s="23" t="s">
        <v>68</v>
      </c>
      <c r="E19" s="53" t="s">
        <v>320</v>
      </c>
      <c r="F19" s="55" t="s">
        <v>321</v>
      </c>
      <c r="G19" s="23"/>
      <c r="H19" s="23"/>
      <c r="I19" s="23"/>
      <c r="J19" s="23"/>
      <c r="K19" s="23"/>
      <c r="L19" s="23"/>
      <c r="M19" s="23"/>
      <c r="N19" s="23"/>
      <c r="O19" s="24"/>
      <c r="P19" s="25"/>
      <c r="Q19" s="23"/>
      <c r="R19" s="23"/>
      <c r="S19" s="23"/>
      <c r="T19" s="23"/>
      <c r="U19" s="11"/>
      <c r="V19" s="11">
        <v>1.5</v>
      </c>
      <c r="W19" s="11" t="s">
        <v>285</v>
      </c>
      <c r="X19" s="11"/>
      <c r="Y19" s="23"/>
      <c r="Z19" s="23"/>
      <c r="AA19" s="23"/>
    </row>
    <row r="20" spans="1:27" ht="24.95" customHeight="1" x14ac:dyDescent="0.25">
      <c r="A20" s="23" t="s">
        <v>33</v>
      </c>
      <c r="B20" s="10">
        <v>45353</v>
      </c>
      <c r="C20" s="23" t="s">
        <v>31</v>
      </c>
      <c r="D20" s="23" t="s">
        <v>73</v>
      </c>
      <c r="E20" s="53"/>
      <c r="F20" s="55"/>
      <c r="G20" s="23"/>
      <c r="H20" s="23"/>
      <c r="I20" s="23"/>
      <c r="J20" s="23"/>
      <c r="K20" s="23"/>
      <c r="L20" s="23"/>
      <c r="M20" s="23"/>
      <c r="N20" s="23"/>
      <c r="O20" s="24"/>
      <c r="P20" s="25"/>
      <c r="Q20" s="23"/>
      <c r="R20" s="23"/>
      <c r="S20" s="23"/>
      <c r="T20" s="23"/>
      <c r="U20" s="11"/>
      <c r="V20" s="11">
        <v>2.5</v>
      </c>
      <c r="W20" s="11" t="s">
        <v>278</v>
      </c>
      <c r="X20" s="11"/>
      <c r="Y20" s="23"/>
      <c r="Z20" s="23"/>
      <c r="AA20" s="23"/>
    </row>
    <row r="21" spans="1:27" ht="24.95" customHeight="1" x14ac:dyDescent="0.25">
      <c r="A21" s="23" t="s">
        <v>74</v>
      </c>
      <c r="B21" s="10">
        <v>45354</v>
      </c>
      <c r="C21" s="23" t="s">
        <v>31</v>
      </c>
      <c r="D21" s="23" t="s">
        <v>73</v>
      </c>
      <c r="E21" s="53"/>
      <c r="F21" s="55"/>
      <c r="G21" s="23"/>
      <c r="H21" s="23"/>
      <c r="I21" s="23"/>
      <c r="J21" s="23"/>
      <c r="K21" s="23"/>
      <c r="L21" s="23"/>
      <c r="M21" s="23"/>
      <c r="N21" s="23"/>
      <c r="O21" s="24"/>
      <c r="P21" s="25">
        <v>1</v>
      </c>
      <c r="Q21" s="23"/>
      <c r="R21" s="23"/>
      <c r="S21" s="23"/>
      <c r="T21" s="23"/>
      <c r="U21" s="26">
        <v>1</v>
      </c>
      <c r="V21" s="11"/>
      <c r="W21" s="11"/>
      <c r="X21" s="11"/>
      <c r="Y21" s="23"/>
      <c r="Z21" s="23"/>
      <c r="AA21" s="23" t="s">
        <v>358</v>
      </c>
    </row>
    <row r="22" spans="1:27" ht="24.95" customHeight="1" x14ac:dyDescent="0.25">
      <c r="A22" s="23" t="s">
        <v>41</v>
      </c>
      <c r="B22" s="10">
        <v>45364</v>
      </c>
      <c r="C22" s="23" t="s">
        <v>10</v>
      </c>
      <c r="D22" s="23" t="s">
        <v>84</v>
      </c>
      <c r="E22" s="53" t="s">
        <v>85</v>
      </c>
      <c r="F22" s="55" t="s">
        <v>86</v>
      </c>
      <c r="G22" s="23"/>
      <c r="H22" s="23"/>
      <c r="I22" s="23"/>
      <c r="J22" s="23"/>
      <c r="K22" s="23"/>
      <c r="L22" s="23"/>
      <c r="M22" s="23"/>
      <c r="N22" s="23"/>
      <c r="O22" s="24"/>
      <c r="P22" s="25"/>
      <c r="Q22" s="23"/>
      <c r="R22" s="23"/>
      <c r="S22" s="23"/>
      <c r="T22" s="23"/>
      <c r="U22" s="11"/>
      <c r="V22" s="11"/>
      <c r="W22" s="11"/>
      <c r="X22" s="11"/>
      <c r="Y22" s="23"/>
      <c r="Z22" s="23"/>
      <c r="AA22" s="23" t="s">
        <v>87</v>
      </c>
    </row>
    <row r="23" spans="1:27" ht="24.95" customHeight="1" x14ac:dyDescent="0.25">
      <c r="A23" s="23" t="s">
        <v>33</v>
      </c>
      <c r="B23" s="10">
        <v>45369</v>
      </c>
      <c r="C23" s="23" t="s">
        <v>59</v>
      </c>
      <c r="D23" s="23" t="s">
        <v>75</v>
      </c>
      <c r="E23" s="53" t="s">
        <v>80</v>
      </c>
      <c r="F23" s="55" t="s">
        <v>79</v>
      </c>
      <c r="G23" s="23"/>
      <c r="H23" s="23"/>
      <c r="I23" s="23"/>
      <c r="J23" s="23"/>
      <c r="K23" s="23"/>
      <c r="L23" s="23"/>
      <c r="M23" s="23"/>
      <c r="N23" s="23"/>
      <c r="O23" s="24"/>
      <c r="P23" s="25"/>
      <c r="Q23" s="23"/>
      <c r="R23" s="23"/>
      <c r="S23" s="23"/>
      <c r="T23" s="23"/>
      <c r="U23" s="11"/>
      <c r="V23" s="11">
        <v>1.1519999999999999</v>
      </c>
      <c r="W23" s="11" t="s">
        <v>285</v>
      </c>
      <c r="X23" s="11"/>
      <c r="Y23" s="23"/>
      <c r="Z23" s="23"/>
      <c r="AA23" s="23"/>
    </row>
    <row r="24" spans="1:27" ht="24.95" customHeight="1" x14ac:dyDescent="0.25">
      <c r="A24" s="23" t="s">
        <v>33</v>
      </c>
      <c r="B24" s="10">
        <v>45369</v>
      </c>
      <c r="C24" s="23" t="s">
        <v>56</v>
      </c>
      <c r="D24" s="23" t="s">
        <v>76</v>
      </c>
      <c r="E24" s="53" t="s">
        <v>77</v>
      </c>
      <c r="F24" s="55" t="s">
        <v>78</v>
      </c>
      <c r="G24" s="23"/>
      <c r="H24" s="23"/>
      <c r="I24" s="23"/>
      <c r="J24" s="23"/>
      <c r="K24" s="23"/>
      <c r="L24" s="23"/>
      <c r="M24" s="23"/>
      <c r="N24" s="23"/>
      <c r="O24" s="24"/>
      <c r="P24" s="25"/>
      <c r="Q24" s="23"/>
      <c r="R24" s="23"/>
      <c r="S24" s="23"/>
      <c r="T24" s="23"/>
      <c r="U24" s="11"/>
      <c r="V24" s="11">
        <v>7</v>
      </c>
      <c r="W24" s="11" t="s">
        <v>285</v>
      </c>
      <c r="X24" s="11"/>
      <c r="Y24" s="23"/>
      <c r="Z24" s="23"/>
      <c r="AA24" s="23"/>
    </row>
    <row r="25" spans="1:27" ht="24.95" customHeight="1" x14ac:dyDescent="0.25">
      <c r="A25" s="23" t="s">
        <v>33</v>
      </c>
      <c r="B25" s="10">
        <v>45376</v>
      </c>
      <c r="C25" s="23" t="s">
        <v>10</v>
      </c>
      <c r="D25" s="23" t="s">
        <v>89</v>
      </c>
      <c r="E25" s="53" t="s">
        <v>90</v>
      </c>
      <c r="F25" s="55" t="s">
        <v>91</v>
      </c>
      <c r="G25" s="23"/>
      <c r="H25" s="23"/>
      <c r="I25" s="23"/>
      <c r="J25" s="23"/>
      <c r="K25" s="23"/>
      <c r="L25" s="23"/>
      <c r="M25" s="23"/>
      <c r="N25" s="23"/>
      <c r="O25" s="24"/>
      <c r="P25" s="25"/>
      <c r="Q25" s="23"/>
      <c r="R25" s="23"/>
      <c r="S25" s="23"/>
      <c r="T25" s="23"/>
      <c r="U25" s="11"/>
      <c r="V25" s="11">
        <v>0.5</v>
      </c>
      <c r="W25" s="11" t="s">
        <v>285</v>
      </c>
      <c r="X25" s="11"/>
      <c r="Y25" s="23"/>
      <c r="Z25" s="23"/>
      <c r="AA25" s="23"/>
    </row>
    <row r="26" spans="1:27" ht="24.95" customHeight="1" x14ac:dyDescent="0.25">
      <c r="A26" s="23" t="s">
        <v>33</v>
      </c>
      <c r="B26" s="10">
        <v>45376</v>
      </c>
      <c r="C26" s="23" t="s">
        <v>10</v>
      </c>
      <c r="D26" s="23" t="s">
        <v>127</v>
      </c>
      <c r="E26" s="53" t="s">
        <v>93</v>
      </c>
      <c r="F26" s="55" t="s">
        <v>94</v>
      </c>
      <c r="G26" s="23"/>
      <c r="H26" s="23"/>
      <c r="I26" s="23"/>
      <c r="J26" s="23"/>
      <c r="K26" s="23"/>
      <c r="L26" s="23"/>
      <c r="M26" s="23"/>
      <c r="N26" s="23"/>
      <c r="O26" s="24"/>
      <c r="P26" s="25"/>
      <c r="Q26" s="23"/>
      <c r="R26" s="23"/>
      <c r="S26" s="23"/>
      <c r="T26" s="23"/>
      <c r="U26" s="11"/>
      <c r="V26" s="11">
        <v>1</v>
      </c>
      <c r="W26" s="11" t="s">
        <v>285</v>
      </c>
      <c r="X26" s="11"/>
      <c r="Y26" s="23"/>
      <c r="Z26" s="23"/>
      <c r="AA26" s="23"/>
    </row>
    <row r="27" spans="1:27" ht="24.95" customHeight="1" x14ac:dyDescent="0.25">
      <c r="A27" s="23" t="s">
        <v>33</v>
      </c>
      <c r="B27" s="10">
        <v>45376</v>
      </c>
      <c r="C27" s="23" t="s">
        <v>10</v>
      </c>
      <c r="D27" s="23" t="s">
        <v>126</v>
      </c>
      <c r="E27" s="53" t="s">
        <v>95</v>
      </c>
      <c r="F27" s="55" t="s">
        <v>96</v>
      </c>
      <c r="G27" s="23"/>
      <c r="H27" s="23"/>
      <c r="I27" s="23"/>
      <c r="J27" s="23"/>
      <c r="K27" s="23"/>
      <c r="L27" s="23"/>
      <c r="M27" s="23"/>
      <c r="N27" s="23"/>
      <c r="O27" s="24"/>
      <c r="P27" s="25"/>
      <c r="Q27" s="23"/>
      <c r="R27" s="23"/>
      <c r="S27" s="23"/>
      <c r="T27" s="23"/>
      <c r="U27" s="11"/>
      <c r="V27" s="11">
        <v>1</v>
      </c>
      <c r="W27" s="11" t="s">
        <v>285</v>
      </c>
      <c r="X27" s="11"/>
      <c r="Y27" s="23"/>
      <c r="Z27" s="23"/>
      <c r="AA27" s="23"/>
    </row>
    <row r="28" spans="1:27" ht="24.95" customHeight="1" x14ac:dyDescent="0.25">
      <c r="A28" s="23" t="s">
        <v>33</v>
      </c>
      <c r="B28" s="10">
        <v>45377</v>
      </c>
      <c r="C28" s="23" t="s">
        <v>10</v>
      </c>
      <c r="D28" s="23" t="s">
        <v>97</v>
      </c>
      <c r="E28" s="53" t="s">
        <v>98</v>
      </c>
      <c r="F28" s="55" t="s">
        <v>99</v>
      </c>
      <c r="G28" s="23"/>
      <c r="H28" s="23"/>
      <c r="I28" s="23"/>
      <c r="J28" s="23"/>
      <c r="K28" s="23"/>
      <c r="L28" s="23"/>
      <c r="M28" s="23"/>
      <c r="N28" s="23"/>
      <c r="O28" s="24"/>
      <c r="P28" s="25"/>
      <c r="Q28" s="23"/>
      <c r="R28" s="23"/>
      <c r="S28" s="23"/>
      <c r="T28" s="23"/>
      <c r="U28" s="11"/>
      <c r="V28" s="11">
        <v>0.8</v>
      </c>
      <c r="W28" s="11" t="s">
        <v>285</v>
      </c>
      <c r="X28" s="11"/>
      <c r="Y28" s="23"/>
      <c r="Z28" s="23"/>
      <c r="AA28" s="23"/>
    </row>
    <row r="29" spans="1:27" ht="24.95" customHeight="1" x14ac:dyDescent="0.25">
      <c r="A29" s="23" t="s">
        <v>33</v>
      </c>
      <c r="B29" s="10">
        <v>45377</v>
      </c>
      <c r="C29" s="23" t="s">
        <v>10</v>
      </c>
      <c r="D29" s="23" t="s">
        <v>49</v>
      </c>
      <c r="E29" s="53" t="s">
        <v>108</v>
      </c>
      <c r="F29" s="55" t="s">
        <v>109</v>
      </c>
      <c r="G29" s="23"/>
      <c r="H29" s="23"/>
      <c r="I29" s="23"/>
      <c r="J29" s="23"/>
      <c r="K29" s="23"/>
      <c r="L29" s="23"/>
      <c r="M29" s="23"/>
      <c r="N29" s="23"/>
      <c r="O29" s="24"/>
      <c r="P29" s="25"/>
      <c r="Q29" s="23"/>
      <c r="R29" s="23"/>
      <c r="S29" s="23"/>
      <c r="T29" s="23"/>
      <c r="U29" s="11"/>
      <c r="V29" s="11">
        <v>1.5</v>
      </c>
      <c r="W29" s="11" t="s">
        <v>285</v>
      </c>
      <c r="X29" s="11"/>
      <c r="Y29" s="23"/>
      <c r="Z29" s="23"/>
      <c r="AA29" s="23"/>
    </row>
    <row r="30" spans="1:27" ht="24.95" customHeight="1" x14ac:dyDescent="0.25">
      <c r="A30" s="23" t="s">
        <v>12</v>
      </c>
      <c r="B30" s="10">
        <v>45380</v>
      </c>
      <c r="C30" s="23" t="s">
        <v>101</v>
      </c>
      <c r="D30" s="23" t="s">
        <v>102</v>
      </c>
      <c r="E30" s="53"/>
      <c r="F30" s="55"/>
      <c r="G30" s="23"/>
      <c r="H30" s="23"/>
      <c r="I30" s="23"/>
      <c r="J30" s="23"/>
      <c r="K30" s="23"/>
      <c r="L30" s="23"/>
      <c r="M30" s="23"/>
      <c r="N30" s="23"/>
      <c r="O30" s="24">
        <v>7</v>
      </c>
      <c r="P30" s="25">
        <v>18</v>
      </c>
      <c r="Q30" s="23"/>
      <c r="R30" s="23"/>
      <c r="S30" s="23"/>
      <c r="T30" s="23"/>
      <c r="U30" s="26"/>
      <c r="V30" s="11"/>
      <c r="W30" s="11"/>
      <c r="X30" s="11"/>
      <c r="Y30" s="23"/>
      <c r="Z30" s="23"/>
      <c r="AA30" s="23"/>
    </row>
    <row r="31" spans="1:27" ht="24.95" customHeight="1" x14ac:dyDescent="0.25">
      <c r="A31" s="23" t="s">
        <v>74</v>
      </c>
      <c r="B31" s="10">
        <v>45380</v>
      </c>
      <c r="C31" s="23" t="s">
        <v>10</v>
      </c>
      <c r="D31" s="23" t="s">
        <v>116</v>
      </c>
      <c r="E31" s="53"/>
      <c r="F31" s="55"/>
      <c r="G31" s="23"/>
      <c r="H31" s="23"/>
      <c r="I31" s="23"/>
      <c r="J31" s="23"/>
      <c r="K31" s="23"/>
      <c r="L31" s="23"/>
      <c r="M31" s="23"/>
      <c r="N31" s="23"/>
      <c r="O31" s="24"/>
      <c r="P31" s="25">
        <v>1</v>
      </c>
      <c r="Q31" s="23"/>
      <c r="R31" s="23"/>
      <c r="S31" s="23"/>
      <c r="T31" s="23"/>
      <c r="U31" s="26">
        <v>1</v>
      </c>
      <c r="V31" s="11"/>
      <c r="W31" s="11"/>
      <c r="X31" s="11"/>
      <c r="Y31" s="23"/>
      <c r="Z31" s="23"/>
      <c r="AA31" s="23" t="s">
        <v>358</v>
      </c>
    </row>
    <row r="32" spans="1:27" ht="24.95" customHeight="1" x14ac:dyDescent="0.25">
      <c r="A32" s="23" t="s">
        <v>100</v>
      </c>
      <c r="B32" s="10">
        <v>45381</v>
      </c>
      <c r="C32" s="23" t="s">
        <v>10</v>
      </c>
      <c r="D32" s="23" t="s">
        <v>105</v>
      </c>
      <c r="E32" s="53" t="s">
        <v>107</v>
      </c>
      <c r="F32" s="55" t="s">
        <v>106</v>
      </c>
      <c r="G32" s="23"/>
      <c r="H32" s="23"/>
      <c r="I32" s="23"/>
      <c r="J32" s="23"/>
      <c r="K32" s="23"/>
      <c r="L32" s="23"/>
      <c r="M32" s="27">
        <v>2</v>
      </c>
      <c r="N32" s="23"/>
      <c r="O32" s="24"/>
      <c r="P32" s="25"/>
      <c r="Q32" s="23"/>
      <c r="R32" s="23"/>
      <c r="S32" s="23"/>
      <c r="T32" s="23"/>
      <c r="U32" s="11"/>
      <c r="V32" s="11"/>
      <c r="W32" s="11"/>
      <c r="X32" s="11"/>
      <c r="Y32" s="23"/>
      <c r="Z32" s="23"/>
      <c r="AA32" s="23"/>
    </row>
    <row r="33" spans="1:27" ht="24.95" customHeight="1" x14ac:dyDescent="0.25">
      <c r="A33" s="23" t="s">
        <v>33</v>
      </c>
      <c r="B33" s="10">
        <v>45385</v>
      </c>
      <c r="C33" s="23" t="s">
        <v>10</v>
      </c>
      <c r="D33" s="23" t="s">
        <v>112</v>
      </c>
      <c r="E33" s="53" t="s">
        <v>110</v>
      </c>
      <c r="F33" s="55" t="s">
        <v>111</v>
      </c>
      <c r="G33" s="23"/>
      <c r="H33" s="23"/>
      <c r="I33" s="23"/>
      <c r="J33" s="23"/>
      <c r="K33" s="23"/>
      <c r="L33" s="23"/>
      <c r="M33" s="27"/>
      <c r="N33" s="23"/>
      <c r="O33" s="24"/>
      <c r="P33" s="25"/>
      <c r="Q33" s="23"/>
      <c r="R33" s="23"/>
      <c r="S33" s="23"/>
      <c r="T33" s="23"/>
      <c r="U33" s="11"/>
      <c r="V33" s="11">
        <v>1.659</v>
      </c>
      <c r="W33" s="11" t="s">
        <v>278</v>
      </c>
      <c r="X33" s="11"/>
      <c r="Y33" s="23"/>
      <c r="Z33" s="23"/>
      <c r="AA33" s="23"/>
    </row>
    <row r="34" spans="1:27" ht="24.95" customHeight="1" x14ac:dyDescent="0.25">
      <c r="A34" s="23" t="s">
        <v>33</v>
      </c>
      <c r="B34" s="10">
        <v>45385</v>
      </c>
      <c r="C34" s="23" t="s">
        <v>52</v>
      </c>
      <c r="D34" s="23" t="s">
        <v>113</v>
      </c>
      <c r="E34" s="53" t="s">
        <v>114</v>
      </c>
      <c r="F34" s="55" t="s">
        <v>115</v>
      </c>
      <c r="G34" s="23"/>
      <c r="H34" s="23"/>
      <c r="I34" s="23"/>
      <c r="J34" s="23"/>
      <c r="K34" s="23"/>
      <c r="L34" s="23"/>
      <c r="M34" s="23"/>
      <c r="N34" s="23"/>
      <c r="O34" s="24"/>
      <c r="P34" s="25"/>
      <c r="Q34" s="23"/>
      <c r="R34" s="23"/>
      <c r="S34" s="23"/>
      <c r="T34" s="23"/>
      <c r="U34" s="11"/>
      <c r="V34" s="11">
        <v>0.66500000000000004</v>
      </c>
      <c r="W34" s="11" t="s">
        <v>285</v>
      </c>
      <c r="X34" s="11"/>
      <c r="Y34" s="23"/>
      <c r="Z34" s="23"/>
      <c r="AA34" s="23"/>
    </row>
    <row r="35" spans="1:27" ht="24.95" customHeight="1" x14ac:dyDescent="0.25">
      <c r="A35" s="23" t="s">
        <v>12</v>
      </c>
      <c r="B35" s="10">
        <v>45387</v>
      </c>
      <c r="C35" s="23" t="s">
        <v>10</v>
      </c>
      <c r="D35" s="23" t="s">
        <v>97</v>
      </c>
      <c r="E35" s="53" t="s">
        <v>119</v>
      </c>
      <c r="F35" s="55" t="s">
        <v>118</v>
      </c>
      <c r="G35" s="23"/>
      <c r="H35" s="23"/>
      <c r="I35" s="23"/>
      <c r="J35" s="23"/>
      <c r="K35" s="23"/>
      <c r="L35" s="23"/>
      <c r="M35" s="23"/>
      <c r="N35" s="23"/>
      <c r="O35" s="24"/>
      <c r="P35" s="25"/>
      <c r="Q35" s="23"/>
      <c r="R35" s="23"/>
      <c r="S35" s="23"/>
      <c r="T35" s="23"/>
      <c r="U35" s="11"/>
      <c r="V35" s="11"/>
      <c r="W35" s="11"/>
      <c r="X35" s="11"/>
      <c r="Y35" s="23"/>
      <c r="Z35" s="23"/>
      <c r="AA35" s="23" t="s">
        <v>117</v>
      </c>
    </row>
    <row r="36" spans="1:27" ht="24.95" customHeight="1" x14ac:dyDescent="0.25">
      <c r="A36" s="23" t="s">
        <v>33</v>
      </c>
      <c r="B36" s="10">
        <v>45387</v>
      </c>
      <c r="C36" s="23" t="s">
        <v>10</v>
      </c>
      <c r="D36" s="23" t="s">
        <v>49</v>
      </c>
      <c r="E36" s="53" t="s">
        <v>120</v>
      </c>
      <c r="F36" s="55" t="s">
        <v>121</v>
      </c>
      <c r="G36" s="23"/>
      <c r="H36" s="23"/>
      <c r="I36" s="23"/>
      <c r="J36" s="23"/>
      <c r="K36" s="23"/>
      <c r="L36" s="23"/>
      <c r="M36" s="23"/>
      <c r="N36" s="23"/>
      <c r="O36" s="24"/>
      <c r="P36" s="25"/>
      <c r="Q36" s="23"/>
      <c r="R36" s="23"/>
      <c r="S36" s="23"/>
      <c r="T36" s="23"/>
      <c r="U36" s="11"/>
      <c r="V36" s="11">
        <v>1.3</v>
      </c>
      <c r="W36" s="11" t="s">
        <v>285</v>
      </c>
      <c r="X36" s="11"/>
      <c r="Y36" s="23"/>
      <c r="Z36" s="23"/>
      <c r="AA36" s="23"/>
    </row>
    <row r="37" spans="1:27" ht="24.95" customHeight="1" x14ac:dyDescent="0.25">
      <c r="A37" s="23" t="s">
        <v>33</v>
      </c>
      <c r="B37" s="10">
        <v>45388</v>
      </c>
      <c r="C37" s="23" t="s">
        <v>10</v>
      </c>
      <c r="D37" s="23" t="s">
        <v>92</v>
      </c>
      <c r="E37" s="53" t="s">
        <v>123</v>
      </c>
      <c r="F37" s="55" t="s">
        <v>122</v>
      </c>
      <c r="G37" s="23"/>
      <c r="H37" s="23"/>
      <c r="I37" s="23"/>
      <c r="J37" s="23"/>
      <c r="K37" s="23"/>
      <c r="L37" s="23"/>
      <c r="M37" s="23"/>
      <c r="N37" s="23"/>
      <c r="O37" s="24"/>
      <c r="P37" s="25"/>
      <c r="Q37" s="23"/>
      <c r="R37" s="23"/>
      <c r="S37" s="23"/>
      <c r="T37" s="23"/>
      <c r="U37" s="11"/>
      <c r="V37" s="11">
        <v>0.5</v>
      </c>
      <c r="W37" s="11" t="s">
        <v>285</v>
      </c>
      <c r="X37" s="11"/>
      <c r="Y37" s="23"/>
      <c r="Z37" s="23"/>
      <c r="AA37" s="23"/>
    </row>
    <row r="38" spans="1:27" ht="24.95" customHeight="1" x14ac:dyDescent="0.25">
      <c r="A38" s="23" t="s">
        <v>33</v>
      </c>
      <c r="B38" s="10">
        <v>45388</v>
      </c>
      <c r="C38" s="23" t="s">
        <v>10</v>
      </c>
      <c r="D38" s="23" t="s">
        <v>37</v>
      </c>
      <c r="E38" s="53" t="s">
        <v>125</v>
      </c>
      <c r="F38" s="55" t="s">
        <v>124</v>
      </c>
      <c r="G38" s="23"/>
      <c r="H38" s="23"/>
      <c r="I38" s="23"/>
      <c r="J38" s="23"/>
      <c r="K38" s="23"/>
      <c r="L38" s="23"/>
      <c r="M38" s="23"/>
      <c r="N38" s="23"/>
      <c r="O38" s="24"/>
      <c r="P38" s="25"/>
      <c r="Q38" s="23"/>
      <c r="R38" s="23"/>
      <c r="S38" s="23"/>
      <c r="T38" s="23"/>
      <c r="U38" s="11"/>
      <c r="V38" s="11">
        <v>2</v>
      </c>
      <c r="W38" s="11" t="s">
        <v>285</v>
      </c>
      <c r="X38" s="11"/>
      <c r="Y38" s="23"/>
      <c r="Z38" s="23"/>
      <c r="AA38" s="23"/>
    </row>
    <row r="39" spans="1:27" ht="24.95" customHeight="1" x14ac:dyDescent="0.25">
      <c r="A39" s="23" t="s">
        <v>41</v>
      </c>
      <c r="B39" s="10">
        <v>45403</v>
      </c>
      <c r="C39" s="23" t="s">
        <v>10</v>
      </c>
      <c r="D39" s="23" t="s">
        <v>97</v>
      </c>
      <c r="E39" s="53" t="s">
        <v>103</v>
      </c>
      <c r="F39" s="55" t="s">
        <v>104</v>
      </c>
      <c r="G39" s="23">
        <v>1</v>
      </c>
      <c r="H39" s="23"/>
      <c r="I39" s="23"/>
      <c r="J39" s="23"/>
      <c r="K39" s="23"/>
      <c r="L39" s="23"/>
      <c r="M39" s="23"/>
      <c r="N39" s="23"/>
      <c r="O39" s="24">
        <v>1</v>
      </c>
      <c r="P39" s="25">
        <v>3</v>
      </c>
      <c r="Q39" s="23"/>
      <c r="R39" s="23"/>
      <c r="S39" s="23"/>
      <c r="T39" s="23"/>
      <c r="U39" s="26">
        <v>3</v>
      </c>
      <c r="V39" s="11"/>
      <c r="W39" s="11"/>
      <c r="X39" s="11"/>
      <c r="Y39" s="23"/>
      <c r="Z39" s="23"/>
      <c r="AA39" s="23"/>
    </row>
    <row r="40" spans="1:27" ht="24.95" customHeight="1" x14ac:dyDescent="0.25">
      <c r="A40" s="23" t="s">
        <v>128</v>
      </c>
      <c r="B40" s="10">
        <v>45427</v>
      </c>
      <c r="C40" s="23" t="s">
        <v>129</v>
      </c>
      <c r="D40" s="23" t="s">
        <v>130</v>
      </c>
      <c r="E40" s="53" t="s">
        <v>149</v>
      </c>
      <c r="F40" s="55" t="s">
        <v>148</v>
      </c>
      <c r="G40" s="23">
        <v>269</v>
      </c>
      <c r="H40" s="23">
        <v>1</v>
      </c>
      <c r="I40" s="23">
        <v>2</v>
      </c>
      <c r="J40" s="23">
        <v>1</v>
      </c>
      <c r="K40" s="23"/>
      <c r="L40" s="23">
        <v>1</v>
      </c>
      <c r="M40" s="23"/>
      <c r="N40" s="23"/>
      <c r="O40" s="24">
        <v>200</v>
      </c>
      <c r="P40" s="25">
        <v>670</v>
      </c>
      <c r="Q40" s="23"/>
      <c r="R40" s="23"/>
      <c r="S40" s="23"/>
      <c r="T40" s="23"/>
      <c r="U40" s="11"/>
      <c r="V40" s="11"/>
      <c r="W40" s="11"/>
      <c r="X40" s="28" t="s">
        <v>189</v>
      </c>
      <c r="Y40" s="23"/>
      <c r="Z40" s="23"/>
      <c r="AA40" s="23"/>
    </row>
    <row r="41" spans="1:27" ht="24.95" customHeight="1" x14ac:dyDescent="0.25">
      <c r="A41" s="23" t="s">
        <v>128</v>
      </c>
      <c r="B41" s="10">
        <v>45427</v>
      </c>
      <c r="C41" s="23" t="s">
        <v>129</v>
      </c>
      <c r="D41" s="23" t="s">
        <v>131</v>
      </c>
      <c r="E41" s="53" t="s">
        <v>150</v>
      </c>
      <c r="F41" s="55" t="s">
        <v>151</v>
      </c>
      <c r="G41" s="23">
        <v>88</v>
      </c>
      <c r="H41" s="23">
        <v>1</v>
      </c>
      <c r="I41" s="23">
        <v>1</v>
      </c>
      <c r="J41" s="23">
        <v>1</v>
      </c>
      <c r="K41" s="23"/>
      <c r="L41" s="23">
        <v>2</v>
      </c>
      <c r="M41" s="23">
        <v>1</v>
      </c>
      <c r="N41" s="23"/>
      <c r="O41" s="24">
        <v>86</v>
      </c>
      <c r="P41" s="25">
        <v>311</v>
      </c>
      <c r="Q41" s="23"/>
      <c r="R41" s="23"/>
      <c r="S41" s="23"/>
      <c r="T41" s="23"/>
      <c r="U41" s="11"/>
      <c r="V41" s="11"/>
      <c r="W41" s="11"/>
      <c r="X41" s="28" t="s">
        <v>216</v>
      </c>
      <c r="Y41" s="23"/>
      <c r="Z41" s="23"/>
      <c r="AA41" s="23"/>
    </row>
    <row r="42" spans="1:27" ht="24.95" customHeight="1" x14ac:dyDescent="0.25">
      <c r="A42" s="23" t="s">
        <v>128</v>
      </c>
      <c r="B42" s="10">
        <v>45428</v>
      </c>
      <c r="C42" s="23" t="s">
        <v>129</v>
      </c>
      <c r="D42" s="23" t="s">
        <v>132</v>
      </c>
      <c r="E42" s="53" t="s">
        <v>146</v>
      </c>
      <c r="F42" s="55" t="s">
        <v>147</v>
      </c>
      <c r="G42" s="23">
        <v>115</v>
      </c>
      <c r="H42" s="23">
        <v>1</v>
      </c>
      <c r="I42" s="23">
        <v>2</v>
      </c>
      <c r="J42" s="23">
        <v>2</v>
      </c>
      <c r="K42" s="23">
        <v>1</v>
      </c>
      <c r="L42" s="23">
        <v>1</v>
      </c>
      <c r="M42" s="23">
        <v>2</v>
      </c>
      <c r="N42" s="23"/>
      <c r="O42" s="24">
        <v>147</v>
      </c>
      <c r="P42" s="25">
        <v>487</v>
      </c>
      <c r="Q42" s="23"/>
      <c r="R42" s="23"/>
      <c r="S42" s="23"/>
      <c r="T42" s="23"/>
      <c r="U42" s="11"/>
      <c r="V42" s="11"/>
      <c r="W42" s="11"/>
      <c r="X42" s="28" t="s">
        <v>222</v>
      </c>
      <c r="Y42" s="23"/>
      <c r="Z42" s="23"/>
      <c r="AA42" s="23"/>
    </row>
    <row r="43" spans="1:27" ht="24.95" customHeight="1" x14ac:dyDescent="0.25">
      <c r="A43" s="23" t="s">
        <v>128</v>
      </c>
      <c r="B43" s="10">
        <v>45428</v>
      </c>
      <c r="C43" s="23" t="s">
        <v>129</v>
      </c>
      <c r="D43" s="23" t="s">
        <v>133</v>
      </c>
      <c r="E43" s="53" t="s">
        <v>145</v>
      </c>
      <c r="F43" s="55" t="s">
        <v>144</v>
      </c>
      <c r="G43" s="23">
        <v>150</v>
      </c>
      <c r="H43" s="23">
        <v>2</v>
      </c>
      <c r="I43" s="23"/>
      <c r="J43" s="23"/>
      <c r="K43" s="23"/>
      <c r="L43" s="23"/>
      <c r="M43" s="23">
        <v>3</v>
      </c>
      <c r="N43" s="23"/>
      <c r="O43" s="24">
        <v>191</v>
      </c>
      <c r="P43" s="25">
        <v>553</v>
      </c>
      <c r="Q43" s="23"/>
      <c r="R43" s="23"/>
      <c r="S43" s="23"/>
      <c r="T43" s="23"/>
      <c r="U43" s="11"/>
      <c r="V43" s="11"/>
      <c r="W43" s="11"/>
      <c r="X43" s="28" t="s">
        <v>189</v>
      </c>
      <c r="Y43" s="23"/>
      <c r="Z43" s="23"/>
      <c r="AA43" s="23"/>
    </row>
    <row r="44" spans="1:27" ht="24.95" customHeight="1" x14ac:dyDescent="0.25">
      <c r="A44" s="23" t="s">
        <v>128</v>
      </c>
      <c r="B44" s="10">
        <v>45428</v>
      </c>
      <c r="C44" s="23" t="s">
        <v>129</v>
      </c>
      <c r="D44" s="23" t="s">
        <v>134</v>
      </c>
      <c r="E44" s="53" t="s">
        <v>141</v>
      </c>
      <c r="F44" s="55" t="s">
        <v>140</v>
      </c>
      <c r="G44" s="23">
        <v>379</v>
      </c>
      <c r="H44" s="23">
        <v>2</v>
      </c>
      <c r="I44" s="23">
        <v>1</v>
      </c>
      <c r="J44" s="23">
        <v>1</v>
      </c>
      <c r="K44" s="23"/>
      <c r="L44" s="23"/>
      <c r="M44" s="23">
        <v>3</v>
      </c>
      <c r="N44" s="23"/>
      <c r="O44" s="24">
        <v>452</v>
      </c>
      <c r="P44" s="25">
        <v>1226</v>
      </c>
      <c r="Q44" s="23"/>
      <c r="R44" s="23"/>
      <c r="S44" s="23"/>
      <c r="T44" s="23"/>
      <c r="U44" s="11"/>
      <c r="V44" s="11"/>
      <c r="W44" s="11"/>
      <c r="X44" s="28" t="s">
        <v>189</v>
      </c>
      <c r="Y44" s="23"/>
      <c r="Z44" s="23"/>
      <c r="AA44" s="23"/>
    </row>
    <row r="45" spans="1:27" ht="24.95" customHeight="1" x14ac:dyDescent="0.25">
      <c r="A45" s="23" t="s">
        <v>128</v>
      </c>
      <c r="B45" s="10">
        <v>45428</v>
      </c>
      <c r="C45" s="23" t="s">
        <v>129</v>
      </c>
      <c r="D45" s="23" t="s">
        <v>229</v>
      </c>
      <c r="E45" s="53" t="s">
        <v>152</v>
      </c>
      <c r="F45" s="55" t="s">
        <v>153</v>
      </c>
      <c r="G45" s="23">
        <v>23</v>
      </c>
      <c r="H45" s="23"/>
      <c r="I45" s="23"/>
      <c r="J45" s="23"/>
      <c r="K45" s="23"/>
      <c r="L45" s="23"/>
      <c r="M45" s="23">
        <v>2</v>
      </c>
      <c r="N45" s="23"/>
      <c r="O45" s="24">
        <v>25</v>
      </c>
      <c r="P45" s="25">
        <v>66</v>
      </c>
      <c r="Q45" s="23"/>
      <c r="R45" s="23"/>
      <c r="S45" s="23"/>
      <c r="T45" s="23"/>
      <c r="U45" s="11"/>
      <c r="V45" s="11"/>
      <c r="W45" s="11"/>
      <c r="X45" s="28" t="s">
        <v>223</v>
      </c>
      <c r="Y45" s="23"/>
      <c r="Z45" s="23"/>
      <c r="AA45" s="23"/>
    </row>
    <row r="46" spans="1:27" ht="24.95" customHeight="1" x14ac:dyDescent="0.25">
      <c r="A46" s="23" t="s">
        <v>128</v>
      </c>
      <c r="B46" s="10">
        <v>45428</v>
      </c>
      <c r="C46" s="23" t="s">
        <v>129</v>
      </c>
      <c r="D46" s="23" t="s">
        <v>201</v>
      </c>
      <c r="E46" s="53"/>
      <c r="F46" s="55"/>
      <c r="G46" s="23">
        <v>28</v>
      </c>
      <c r="H46" s="23">
        <v>2</v>
      </c>
      <c r="I46" s="23"/>
      <c r="J46" s="23">
        <v>1</v>
      </c>
      <c r="K46" s="23"/>
      <c r="L46" s="23"/>
      <c r="M46" s="23">
        <v>3</v>
      </c>
      <c r="N46" s="23"/>
      <c r="O46" s="24">
        <v>74</v>
      </c>
      <c r="P46" s="25">
        <v>322</v>
      </c>
      <c r="Q46" s="23"/>
      <c r="R46" s="23"/>
      <c r="S46" s="23"/>
      <c r="T46" s="23"/>
      <c r="U46" s="11"/>
      <c r="V46" s="11"/>
      <c r="W46" s="11"/>
      <c r="X46" s="28" t="s">
        <v>224</v>
      </c>
      <c r="Y46" s="23"/>
      <c r="Z46" s="23"/>
      <c r="AA46" s="23"/>
    </row>
    <row r="47" spans="1:27" ht="24.95" customHeight="1" x14ac:dyDescent="0.25">
      <c r="A47" s="23" t="s">
        <v>128</v>
      </c>
      <c r="B47" s="10">
        <v>45428</v>
      </c>
      <c r="C47" s="23" t="s">
        <v>129</v>
      </c>
      <c r="D47" s="23" t="s">
        <v>135</v>
      </c>
      <c r="E47" s="53" t="s">
        <v>143</v>
      </c>
      <c r="F47" s="55" t="s">
        <v>142</v>
      </c>
      <c r="G47" s="23">
        <v>136</v>
      </c>
      <c r="H47" s="23"/>
      <c r="I47" s="23"/>
      <c r="J47" s="23"/>
      <c r="K47" s="23"/>
      <c r="L47" s="23"/>
      <c r="M47" s="23">
        <v>10</v>
      </c>
      <c r="N47" s="23"/>
      <c r="O47" s="24">
        <v>185</v>
      </c>
      <c r="P47" s="25">
        <v>606</v>
      </c>
      <c r="Q47" s="23"/>
      <c r="R47" s="23"/>
      <c r="S47" s="23"/>
      <c r="T47" s="23"/>
      <c r="U47" s="11"/>
      <c r="V47" s="11"/>
      <c r="W47" s="11"/>
      <c r="X47" s="28" t="s">
        <v>225</v>
      </c>
      <c r="Y47" s="23"/>
      <c r="Z47" s="23"/>
      <c r="AA47" s="23"/>
    </row>
    <row r="48" spans="1:27" ht="24.95" customHeight="1" x14ac:dyDescent="0.25">
      <c r="A48" s="23" t="s">
        <v>128</v>
      </c>
      <c r="B48" s="10">
        <v>45428</v>
      </c>
      <c r="C48" s="23" t="s">
        <v>129</v>
      </c>
      <c r="D48" s="23" t="s">
        <v>173</v>
      </c>
      <c r="E48" s="53"/>
      <c r="F48" s="55"/>
      <c r="G48" s="23">
        <v>41</v>
      </c>
      <c r="H48" s="23">
        <v>2</v>
      </c>
      <c r="I48" s="23">
        <v>1</v>
      </c>
      <c r="J48" s="23"/>
      <c r="K48" s="23"/>
      <c r="L48" s="23"/>
      <c r="M48" s="23">
        <v>2</v>
      </c>
      <c r="N48" s="23"/>
      <c r="O48" s="24">
        <v>108</v>
      </c>
      <c r="P48" s="25">
        <v>310</v>
      </c>
      <c r="Q48" s="23"/>
      <c r="R48" s="23"/>
      <c r="S48" s="23"/>
      <c r="T48" s="23"/>
      <c r="U48" s="11"/>
      <c r="V48" s="11"/>
      <c r="W48" s="11"/>
      <c r="X48" s="28" t="s">
        <v>226</v>
      </c>
      <c r="Y48" s="23"/>
      <c r="Z48" s="23"/>
      <c r="AA48" s="23"/>
    </row>
    <row r="49" spans="1:27" ht="24.95" customHeight="1" x14ac:dyDescent="0.25">
      <c r="A49" s="23" t="s">
        <v>128</v>
      </c>
      <c r="B49" s="10">
        <v>45428</v>
      </c>
      <c r="C49" s="23" t="s">
        <v>129</v>
      </c>
      <c r="D49" s="23" t="s">
        <v>228</v>
      </c>
      <c r="E49" s="53"/>
      <c r="F49" s="55"/>
      <c r="G49" s="23">
        <v>87</v>
      </c>
      <c r="H49" s="23"/>
      <c r="I49" s="23"/>
      <c r="J49" s="23"/>
      <c r="K49" s="23"/>
      <c r="L49" s="23"/>
      <c r="M49" s="23">
        <v>6</v>
      </c>
      <c r="N49" s="23"/>
      <c r="O49" s="24">
        <v>87</v>
      </c>
      <c r="P49" s="25">
        <v>421</v>
      </c>
      <c r="Q49" s="23"/>
      <c r="R49" s="23"/>
      <c r="S49" s="23"/>
      <c r="T49" s="23"/>
      <c r="U49" s="11"/>
      <c r="V49" s="11"/>
      <c r="W49" s="11"/>
      <c r="X49" s="28" t="s">
        <v>227</v>
      </c>
      <c r="Y49" s="23"/>
      <c r="Z49" s="23"/>
      <c r="AA49" s="23"/>
    </row>
    <row r="50" spans="1:27" ht="24.95" customHeight="1" x14ac:dyDescent="0.25">
      <c r="A50" s="23" t="s">
        <v>128</v>
      </c>
      <c r="B50" s="10">
        <v>45429</v>
      </c>
      <c r="C50" s="23" t="s">
        <v>34</v>
      </c>
      <c r="D50" s="23" t="s">
        <v>190</v>
      </c>
      <c r="E50" s="53"/>
      <c r="F50" s="55"/>
      <c r="G50" s="23">
        <v>111</v>
      </c>
      <c r="H50" s="23">
        <v>2</v>
      </c>
      <c r="I50" s="23">
        <v>2</v>
      </c>
      <c r="J50" s="23">
        <v>1</v>
      </c>
      <c r="K50" s="23">
        <v>1</v>
      </c>
      <c r="L50" s="23">
        <v>2</v>
      </c>
      <c r="M50" s="23"/>
      <c r="N50" s="23"/>
      <c r="O50" s="24">
        <v>111</v>
      </c>
      <c r="P50" s="25">
        <v>346</v>
      </c>
      <c r="Q50" s="23"/>
      <c r="R50" s="23"/>
      <c r="S50" s="23"/>
      <c r="T50" s="23"/>
      <c r="U50" s="11"/>
      <c r="V50" s="11"/>
      <c r="W50" s="11"/>
      <c r="X50" s="28" t="s">
        <v>181</v>
      </c>
      <c r="Y50" s="23"/>
      <c r="Z50" s="23"/>
      <c r="AA50" s="23"/>
    </row>
    <row r="51" spans="1:27" ht="24.95" customHeight="1" x14ac:dyDescent="0.25">
      <c r="A51" s="23" t="s">
        <v>128</v>
      </c>
      <c r="B51" s="10">
        <v>45429</v>
      </c>
      <c r="C51" s="23" t="s">
        <v>34</v>
      </c>
      <c r="D51" s="23" t="s">
        <v>136</v>
      </c>
      <c r="E51" s="53" t="s">
        <v>154</v>
      </c>
      <c r="F51" s="55" t="s">
        <v>155</v>
      </c>
      <c r="G51" s="23">
        <v>167</v>
      </c>
      <c r="H51" s="23">
        <v>2</v>
      </c>
      <c r="I51" s="23">
        <v>1</v>
      </c>
      <c r="J51" s="23"/>
      <c r="K51" s="23">
        <v>1</v>
      </c>
      <c r="L51" s="23">
        <v>2</v>
      </c>
      <c r="M51" s="23">
        <v>1</v>
      </c>
      <c r="N51" s="23"/>
      <c r="O51" s="24">
        <v>167</v>
      </c>
      <c r="P51" s="25">
        <v>596</v>
      </c>
      <c r="Q51" s="23"/>
      <c r="R51" s="23"/>
      <c r="S51" s="23"/>
      <c r="T51" s="23"/>
      <c r="U51" s="11"/>
      <c r="V51" s="11"/>
      <c r="W51" s="11"/>
      <c r="X51" s="28" t="s">
        <v>179</v>
      </c>
      <c r="Y51" s="29">
        <v>620</v>
      </c>
      <c r="Z51" s="23"/>
      <c r="AA51" s="23"/>
    </row>
    <row r="52" spans="1:27" ht="24.95" customHeight="1" x14ac:dyDescent="0.25">
      <c r="A52" s="23" t="s">
        <v>128</v>
      </c>
      <c r="B52" s="10">
        <v>45429</v>
      </c>
      <c r="C52" s="23" t="s">
        <v>34</v>
      </c>
      <c r="D52" s="23" t="s">
        <v>137</v>
      </c>
      <c r="E52" s="53" t="s">
        <v>156</v>
      </c>
      <c r="F52" s="55" t="s">
        <v>157</v>
      </c>
      <c r="G52" s="23">
        <v>215</v>
      </c>
      <c r="H52" s="23"/>
      <c r="I52" s="23">
        <v>2</v>
      </c>
      <c r="J52" s="23">
        <v>1</v>
      </c>
      <c r="K52" s="23">
        <v>1</v>
      </c>
      <c r="L52" s="23">
        <v>1</v>
      </c>
      <c r="M52" s="23"/>
      <c r="N52" s="23"/>
      <c r="O52" s="24">
        <v>215</v>
      </c>
      <c r="P52" s="25">
        <v>615</v>
      </c>
      <c r="Q52" s="23"/>
      <c r="R52" s="23"/>
      <c r="S52" s="23"/>
      <c r="T52" s="23"/>
      <c r="U52" s="11"/>
      <c r="V52" s="11"/>
      <c r="W52" s="11"/>
      <c r="X52" s="28" t="s">
        <v>181</v>
      </c>
      <c r="Y52" s="23"/>
      <c r="Z52" s="23"/>
      <c r="AA52" s="23"/>
    </row>
    <row r="53" spans="1:27" ht="24.95" customHeight="1" x14ac:dyDescent="0.25">
      <c r="A53" s="23" t="s">
        <v>128</v>
      </c>
      <c r="B53" s="10">
        <v>45429</v>
      </c>
      <c r="C53" s="23" t="s">
        <v>34</v>
      </c>
      <c r="D53" s="23" t="s">
        <v>193</v>
      </c>
      <c r="E53" s="53" t="s">
        <v>158</v>
      </c>
      <c r="F53" s="55" t="s">
        <v>159</v>
      </c>
      <c r="G53" s="23">
        <v>63</v>
      </c>
      <c r="H53" s="23">
        <v>1</v>
      </c>
      <c r="I53" s="23">
        <v>3</v>
      </c>
      <c r="J53" s="23"/>
      <c r="K53" s="23"/>
      <c r="L53" s="23">
        <v>1</v>
      </c>
      <c r="M53" s="23"/>
      <c r="N53" s="23"/>
      <c r="O53" s="24">
        <v>63</v>
      </c>
      <c r="P53" s="25">
        <v>194</v>
      </c>
      <c r="Q53" s="23"/>
      <c r="R53" s="23"/>
      <c r="S53" s="23"/>
      <c r="T53" s="23"/>
      <c r="U53" s="11"/>
      <c r="V53" s="11"/>
      <c r="W53" s="11"/>
      <c r="X53" s="28" t="s">
        <v>179</v>
      </c>
      <c r="Y53" s="29">
        <v>30</v>
      </c>
      <c r="Z53" s="23"/>
      <c r="AA53" s="23"/>
    </row>
    <row r="54" spans="1:27" ht="24.95" customHeight="1" x14ac:dyDescent="0.25">
      <c r="A54" s="23" t="s">
        <v>128</v>
      </c>
      <c r="B54" s="10">
        <v>45429</v>
      </c>
      <c r="C54" s="23" t="s">
        <v>34</v>
      </c>
      <c r="D54" s="23" t="s">
        <v>192</v>
      </c>
      <c r="E54" s="53" t="s">
        <v>160</v>
      </c>
      <c r="F54" s="55" t="s">
        <v>161</v>
      </c>
      <c r="G54" s="23">
        <v>216</v>
      </c>
      <c r="H54" s="23"/>
      <c r="I54" s="23">
        <v>1</v>
      </c>
      <c r="J54" s="23"/>
      <c r="K54" s="23">
        <v>2</v>
      </c>
      <c r="L54" s="23">
        <v>1</v>
      </c>
      <c r="M54" s="23">
        <v>1</v>
      </c>
      <c r="N54" s="23"/>
      <c r="O54" s="24">
        <v>216</v>
      </c>
      <c r="P54" s="25">
        <v>616</v>
      </c>
      <c r="Q54" s="23"/>
      <c r="R54" s="23"/>
      <c r="S54" s="23"/>
      <c r="T54" s="23"/>
      <c r="U54" s="11"/>
      <c r="V54" s="11"/>
      <c r="W54" s="11"/>
      <c r="X54" s="28" t="s">
        <v>180</v>
      </c>
      <c r="Y54" s="30">
        <v>45</v>
      </c>
      <c r="Z54" s="23"/>
      <c r="AA54" s="23"/>
    </row>
    <row r="55" spans="1:27" ht="24.95" customHeight="1" x14ac:dyDescent="0.25">
      <c r="A55" s="23" t="s">
        <v>128</v>
      </c>
      <c r="B55" s="10">
        <v>45429</v>
      </c>
      <c r="C55" s="23" t="s">
        <v>34</v>
      </c>
      <c r="D55" s="23" t="s">
        <v>174</v>
      </c>
      <c r="E55" s="53"/>
      <c r="F55" s="55"/>
      <c r="G55" s="23">
        <v>58</v>
      </c>
      <c r="H55" s="23">
        <v>1</v>
      </c>
      <c r="I55" s="23">
        <v>2</v>
      </c>
      <c r="J55" s="23">
        <v>2</v>
      </c>
      <c r="K55" s="23">
        <v>1</v>
      </c>
      <c r="L55" s="23">
        <v>1</v>
      </c>
      <c r="M55" s="23">
        <v>1</v>
      </c>
      <c r="N55" s="23"/>
      <c r="O55" s="24">
        <v>58</v>
      </c>
      <c r="P55" s="25">
        <v>154</v>
      </c>
      <c r="Q55" s="23"/>
      <c r="R55" s="23"/>
      <c r="S55" s="23"/>
      <c r="T55" s="23"/>
      <c r="U55" s="11"/>
      <c r="V55" s="11"/>
      <c r="W55" s="11"/>
      <c r="X55" s="28" t="s">
        <v>182</v>
      </c>
      <c r="Y55" s="31">
        <v>50</v>
      </c>
      <c r="Z55" s="23"/>
      <c r="AA55" s="23"/>
    </row>
    <row r="56" spans="1:27" ht="24.95" customHeight="1" x14ac:dyDescent="0.25">
      <c r="A56" s="23" t="s">
        <v>128</v>
      </c>
      <c r="B56" s="10">
        <v>45429</v>
      </c>
      <c r="C56" s="23" t="s">
        <v>34</v>
      </c>
      <c r="D56" s="23" t="s">
        <v>175</v>
      </c>
      <c r="E56" s="53"/>
      <c r="F56" s="55"/>
      <c r="G56" s="23">
        <v>261</v>
      </c>
      <c r="H56" s="23"/>
      <c r="I56" s="23">
        <v>3</v>
      </c>
      <c r="J56" s="23"/>
      <c r="K56" s="23"/>
      <c r="L56" s="23">
        <v>5</v>
      </c>
      <c r="M56" s="23">
        <v>4</v>
      </c>
      <c r="N56" s="23"/>
      <c r="O56" s="24">
        <v>261</v>
      </c>
      <c r="P56" s="25">
        <v>801</v>
      </c>
      <c r="Q56" s="23"/>
      <c r="R56" s="23"/>
      <c r="S56" s="23"/>
      <c r="T56" s="23"/>
      <c r="U56" s="11"/>
      <c r="V56" s="11"/>
      <c r="W56" s="11"/>
      <c r="X56" s="28" t="s">
        <v>179</v>
      </c>
      <c r="Y56" s="30"/>
      <c r="Z56" s="23"/>
      <c r="AA56" s="23"/>
    </row>
    <row r="57" spans="1:27" ht="24.95" customHeight="1" x14ac:dyDescent="0.25">
      <c r="A57" s="23" t="s">
        <v>128</v>
      </c>
      <c r="B57" s="10">
        <v>45429</v>
      </c>
      <c r="C57" s="23" t="s">
        <v>34</v>
      </c>
      <c r="D57" s="23" t="s">
        <v>176</v>
      </c>
      <c r="E57" s="53"/>
      <c r="F57" s="55"/>
      <c r="G57" s="23">
        <v>107</v>
      </c>
      <c r="H57" s="23">
        <v>4</v>
      </c>
      <c r="I57" s="23">
        <v>1</v>
      </c>
      <c r="J57" s="23">
        <v>1</v>
      </c>
      <c r="K57" s="23"/>
      <c r="L57" s="23">
        <v>2</v>
      </c>
      <c r="M57" s="23">
        <v>4</v>
      </c>
      <c r="N57" s="23"/>
      <c r="O57" s="24">
        <v>107</v>
      </c>
      <c r="P57" s="25">
        <v>160</v>
      </c>
      <c r="Q57" s="23"/>
      <c r="R57" s="23"/>
      <c r="S57" s="23"/>
      <c r="T57" s="23"/>
      <c r="U57" s="11"/>
      <c r="V57" s="11"/>
      <c r="W57" s="11"/>
      <c r="X57" s="28" t="s">
        <v>183</v>
      </c>
      <c r="Y57" s="32">
        <v>15</v>
      </c>
      <c r="Z57" s="23"/>
      <c r="AA57" s="23"/>
    </row>
    <row r="58" spans="1:27" ht="24.95" customHeight="1" x14ac:dyDescent="0.25">
      <c r="A58" s="23" t="s">
        <v>128</v>
      </c>
      <c r="B58" s="10">
        <v>45429</v>
      </c>
      <c r="C58" s="23" t="s">
        <v>34</v>
      </c>
      <c r="D58" s="23" t="s">
        <v>188</v>
      </c>
      <c r="E58" s="53"/>
      <c r="F58" s="55"/>
      <c r="G58" s="23">
        <v>165</v>
      </c>
      <c r="H58" s="23">
        <v>2</v>
      </c>
      <c r="I58" s="23">
        <v>4</v>
      </c>
      <c r="J58" s="23">
        <v>1</v>
      </c>
      <c r="K58" s="23">
        <v>2</v>
      </c>
      <c r="L58" s="23">
        <v>3</v>
      </c>
      <c r="M58" s="23">
        <v>1</v>
      </c>
      <c r="N58" s="23"/>
      <c r="O58" s="24">
        <v>165</v>
      </c>
      <c r="P58" s="25">
        <v>935</v>
      </c>
      <c r="Q58" s="23"/>
      <c r="R58" s="23"/>
      <c r="S58" s="23"/>
      <c r="T58" s="23"/>
      <c r="U58" s="11"/>
      <c r="V58" s="11"/>
      <c r="W58" s="11"/>
      <c r="X58" s="11" t="s">
        <v>189</v>
      </c>
      <c r="Y58" s="31">
        <v>200</v>
      </c>
      <c r="Z58" s="23"/>
      <c r="AA58" s="23"/>
    </row>
    <row r="59" spans="1:27" ht="24.95" customHeight="1" x14ac:dyDescent="0.25">
      <c r="A59" s="23" t="s">
        <v>128</v>
      </c>
      <c r="B59" s="10">
        <v>45429</v>
      </c>
      <c r="C59" s="23" t="s">
        <v>34</v>
      </c>
      <c r="D59" s="23" t="s">
        <v>202</v>
      </c>
      <c r="E59" s="53"/>
      <c r="F59" s="55"/>
      <c r="G59" s="23">
        <v>436</v>
      </c>
      <c r="H59" s="23">
        <v>1</v>
      </c>
      <c r="I59" s="23">
        <v>4</v>
      </c>
      <c r="J59" s="23">
        <v>1</v>
      </c>
      <c r="K59" s="23"/>
      <c r="L59" s="23">
        <v>2</v>
      </c>
      <c r="M59" s="23"/>
      <c r="N59" s="23"/>
      <c r="O59" s="24">
        <v>436</v>
      </c>
      <c r="P59" s="25">
        <v>2154</v>
      </c>
      <c r="Q59" s="23"/>
      <c r="R59" s="23"/>
      <c r="S59" s="23"/>
      <c r="T59" s="23"/>
      <c r="U59" s="11"/>
      <c r="V59" s="11"/>
      <c r="W59" s="11"/>
      <c r="X59" s="11" t="s">
        <v>183</v>
      </c>
      <c r="Y59" s="23"/>
      <c r="Z59" s="23"/>
      <c r="AA59" s="23"/>
    </row>
    <row r="60" spans="1:27" ht="24.95" customHeight="1" x14ac:dyDescent="0.25">
      <c r="A60" s="23" t="s">
        <v>128</v>
      </c>
      <c r="B60" s="10">
        <v>45429</v>
      </c>
      <c r="C60" s="23" t="s">
        <v>34</v>
      </c>
      <c r="D60" s="23" t="s">
        <v>191</v>
      </c>
      <c r="E60" s="53"/>
      <c r="F60" s="55"/>
      <c r="G60" s="23">
        <v>100</v>
      </c>
      <c r="H60" s="23"/>
      <c r="I60" s="23"/>
      <c r="J60" s="23"/>
      <c r="K60" s="23">
        <v>2</v>
      </c>
      <c r="L60" s="23"/>
      <c r="M60" s="23"/>
      <c r="N60" s="23"/>
      <c r="O60" s="24">
        <v>100</v>
      </c>
      <c r="P60" s="25">
        <v>329</v>
      </c>
      <c r="Q60" s="23"/>
      <c r="R60" s="23"/>
      <c r="S60" s="23"/>
      <c r="T60" s="23"/>
      <c r="U60" s="11"/>
      <c r="V60" s="11"/>
      <c r="W60" s="11"/>
      <c r="X60" s="11" t="s">
        <v>181</v>
      </c>
      <c r="Y60" s="23"/>
      <c r="Z60" s="23"/>
      <c r="AA60" s="23"/>
    </row>
    <row r="61" spans="1:27" ht="24.95" customHeight="1" x14ac:dyDescent="0.25">
      <c r="A61" s="23" t="s">
        <v>128</v>
      </c>
      <c r="B61" s="10">
        <v>45430</v>
      </c>
      <c r="C61" s="23" t="s">
        <v>138</v>
      </c>
      <c r="D61" s="23" t="s">
        <v>139</v>
      </c>
      <c r="E61" s="53" t="s">
        <v>162</v>
      </c>
      <c r="F61" s="55" t="s">
        <v>163</v>
      </c>
      <c r="G61" s="23">
        <v>479</v>
      </c>
      <c r="H61" s="23">
        <v>3</v>
      </c>
      <c r="I61" s="23">
        <v>4</v>
      </c>
      <c r="J61" s="23"/>
      <c r="K61" s="23"/>
      <c r="L61" s="23">
        <v>4</v>
      </c>
      <c r="M61" s="23"/>
      <c r="N61" s="23"/>
      <c r="O61" s="24">
        <v>1010</v>
      </c>
      <c r="P61" s="25">
        <v>3364</v>
      </c>
      <c r="Q61" s="23"/>
      <c r="R61" s="23"/>
      <c r="S61" s="23"/>
      <c r="T61" s="23"/>
      <c r="U61" s="11"/>
      <c r="V61" s="11"/>
      <c r="W61" s="11"/>
      <c r="X61" s="28" t="s">
        <v>183</v>
      </c>
      <c r="Y61" s="33">
        <v>310</v>
      </c>
      <c r="Z61" s="23"/>
      <c r="AA61" s="23"/>
    </row>
    <row r="62" spans="1:27" ht="24.95" customHeight="1" x14ac:dyDescent="0.25">
      <c r="A62" s="23" t="s">
        <v>128</v>
      </c>
      <c r="B62" s="10">
        <v>45430</v>
      </c>
      <c r="C62" s="23" t="s">
        <v>138</v>
      </c>
      <c r="D62" s="23" t="s">
        <v>164</v>
      </c>
      <c r="E62" s="53" t="s">
        <v>166</v>
      </c>
      <c r="F62" s="55" t="s">
        <v>165</v>
      </c>
      <c r="G62" s="23"/>
      <c r="H62" s="23"/>
      <c r="I62" s="23">
        <v>1</v>
      </c>
      <c r="J62" s="23"/>
      <c r="K62" s="23"/>
      <c r="L62" s="23"/>
      <c r="M62" s="23">
        <v>3</v>
      </c>
      <c r="N62" s="23"/>
      <c r="O62" s="24">
        <v>127</v>
      </c>
      <c r="P62" s="25">
        <v>462</v>
      </c>
      <c r="Q62" s="23"/>
      <c r="R62" s="23"/>
      <c r="S62" s="23"/>
      <c r="T62" s="23"/>
      <c r="U62" s="11"/>
      <c r="V62" s="11"/>
      <c r="W62" s="11"/>
      <c r="X62" s="28" t="s">
        <v>183</v>
      </c>
      <c r="Y62" s="23"/>
      <c r="Z62" s="23"/>
      <c r="AA62" s="23"/>
    </row>
    <row r="63" spans="1:27" ht="24.95" customHeight="1" x14ac:dyDescent="0.25">
      <c r="A63" s="23" t="s">
        <v>128</v>
      </c>
      <c r="B63" s="10">
        <v>45430</v>
      </c>
      <c r="C63" s="23" t="s">
        <v>138</v>
      </c>
      <c r="D63" s="23" t="s">
        <v>167</v>
      </c>
      <c r="E63" s="53" t="s">
        <v>172</v>
      </c>
      <c r="F63" s="55" t="s">
        <v>171</v>
      </c>
      <c r="G63" s="23"/>
      <c r="H63" s="23"/>
      <c r="I63" s="23">
        <v>1</v>
      </c>
      <c r="J63" s="23"/>
      <c r="K63" s="23"/>
      <c r="L63" s="23"/>
      <c r="M63" s="23"/>
      <c r="N63" s="23"/>
      <c r="O63" s="24">
        <v>116</v>
      </c>
      <c r="P63" s="25">
        <v>359</v>
      </c>
      <c r="Q63" s="23"/>
      <c r="R63" s="23"/>
      <c r="S63" s="26"/>
      <c r="T63" s="23"/>
      <c r="U63" s="11"/>
      <c r="V63" s="11"/>
      <c r="W63" s="11"/>
      <c r="X63" s="28" t="s">
        <v>183</v>
      </c>
      <c r="Y63" s="23"/>
      <c r="Z63" s="23"/>
      <c r="AA63" s="23"/>
    </row>
    <row r="64" spans="1:27" ht="24.95" customHeight="1" x14ac:dyDescent="0.25">
      <c r="A64" s="23" t="s">
        <v>128</v>
      </c>
      <c r="B64" s="10">
        <v>45430</v>
      </c>
      <c r="C64" s="23" t="s">
        <v>138</v>
      </c>
      <c r="D64" s="23" t="s">
        <v>168</v>
      </c>
      <c r="E64" s="53" t="s">
        <v>170</v>
      </c>
      <c r="F64" s="55" t="s">
        <v>169</v>
      </c>
      <c r="G64" s="23"/>
      <c r="H64" s="23">
        <v>2</v>
      </c>
      <c r="I64" s="23"/>
      <c r="J64" s="23"/>
      <c r="K64" s="23"/>
      <c r="L64" s="23">
        <v>1</v>
      </c>
      <c r="M64" s="23">
        <v>1</v>
      </c>
      <c r="N64" s="23"/>
      <c r="O64" s="24">
        <v>196</v>
      </c>
      <c r="P64" s="25">
        <v>724</v>
      </c>
      <c r="Q64" s="23"/>
      <c r="R64" s="23"/>
      <c r="S64" s="26">
        <v>27</v>
      </c>
      <c r="T64" s="23"/>
      <c r="U64" s="11"/>
      <c r="V64" s="11"/>
      <c r="W64" s="11"/>
      <c r="X64" s="28" t="s">
        <v>184</v>
      </c>
      <c r="Y64" s="23"/>
      <c r="Z64" s="23"/>
      <c r="AA64" s="23"/>
    </row>
    <row r="65" spans="1:27" ht="24.95" customHeight="1" x14ac:dyDescent="0.25">
      <c r="A65" s="23" t="s">
        <v>128</v>
      </c>
      <c r="B65" s="10">
        <v>45430</v>
      </c>
      <c r="C65" s="23" t="s">
        <v>138</v>
      </c>
      <c r="D65" s="23" t="s">
        <v>218</v>
      </c>
      <c r="E65" s="53" t="s">
        <v>219</v>
      </c>
      <c r="F65" s="55" t="s">
        <v>220</v>
      </c>
      <c r="G65" s="23"/>
      <c r="H65" s="23"/>
      <c r="I65" s="23"/>
      <c r="J65" s="23"/>
      <c r="K65" s="23"/>
      <c r="L65" s="23"/>
      <c r="M65" s="23"/>
      <c r="N65" s="23"/>
      <c r="O65" s="24">
        <v>122</v>
      </c>
      <c r="P65" s="25">
        <v>521</v>
      </c>
      <c r="Q65" s="23"/>
      <c r="R65" s="23"/>
      <c r="S65" s="26"/>
      <c r="T65" s="23"/>
      <c r="U65" s="11"/>
      <c r="V65" s="11"/>
      <c r="W65" s="11"/>
      <c r="X65" s="11" t="s">
        <v>178</v>
      </c>
      <c r="Y65" s="23"/>
      <c r="Z65" s="23"/>
      <c r="AA65" s="23"/>
    </row>
    <row r="66" spans="1:27" ht="24.95" customHeight="1" x14ac:dyDescent="0.25">
      <c r="A66" s="23" t="s">
        <v>128</v>
      </c>
      <c r="B66" s="10">
        <v>45430</v>
      </c>
      <c r="C66" s="23" t="s">
        <v>10</v>
      </c>
      <c r="D66" s="23" t="s">
        <v>185</v>
      </c>
      <c r="E66" s="53" t="s">
        <v>186</v>
      </c>
      <c r="F66" s="55" t="s">
        <v>187</v>
      </c>
      <c r="G66" s="23">
        <v>46</v>
      </c>
      <c r="H66" s="23"/>
      <c r="I66" s="23"/>
      <c r="J66" s="23"/>
      <c r="K66" s="23"/>
      <c r="L66" s="23">
        <v>1</v>
      </c>
      <c r="M66" s="23"/>
      <c r="N66" s="23"/>
      <c r="O66" s="24">
        <v>55</v>
      </c>
      <c r="P66" s="25">
        <v>138</v>
      </c>
      <c r="Q66" s="23"/>
      <c r="R66" s="23"/>
      <c r="S66" s="26"/>
      <c r="T66" s="23"/>
      <c r="U66" s="11"/>
      <c r="V66" s="11"/>
      <c r="W66" s="11"/>
      <c r="X66" s="11" t="s">
        <v>221</v>
      </c>
      <c r="Y66" s="23"/>
      <c r="Z66" s="23"/>
      <c r="AA66" s="23"/>
    </row>
    <row r="67" spans="1:27" ht="24.95" customHeight="1" x14ac:dyDescent="0.25">
      <c r="A67" s="23" t="s">
        <v>128</v>
      </c>
      <c r="B67" s="10">
        <v>45432</v>
      </c>
      <c r="C67" s="23" t="s">
        <v>24</v>
      </c>
      <c r="D67" s="23" t="s">
        <v>194</v>
      </c>
      <c r="E67" s="53" t="s">
        <v>205</v>
      </c>
      <c r="F67" s="55" t="s">
        <v>206</v>
      </c>
      <c r="G67" s="23">
        <v>458</v>
      </c>
      <c r="H67" s="23">
        <v>1</v>
      </c>
      <c r="I67" s="23">
        <v>2</v>
      </c>
      <c r="J67" s="23">
        <v>1</v>
      </c>
      <c r="K67" s="23">
        <v>3</v>
      </c>
      <c r="L67" s="23">
        <v>2</v>
      </c>
      <c r="M67" s="23"/>
      <c r="N67" s="23"/>
      <c r="O67" s="24">
        <v>198</v>
      </c>
      <c r="P67" s="25">
        <v>610</v>
      </c>
      <c r="Q67" s="23"/>
      <c r="R67" s="23"/>
      <c r="S67" s="26"/>
      <c r="T67" s="23"/>
      <c r="U67" s="11"/>
      <c r="V67" s="11"/>
      <c r="W67" s="11"/>
      <c r="X67" s="11" t="s">
        <v>213</v>
      </c>
      <c r="Y67" s="23"/>
      <c r="Z67" s="23"/>
      <c r="AA67" s="23"/>
    </row>
    <row r="68" spans="1:27" ht="24.95" customHeight="1" x14ac:dyDescent="0.25">
      <c r="A68" s="23" t="s">
        <v>128</v>
      </c>
      <c r="B68" s="10">
        <v>45432</v>
      </c>
      <c r="C68" s="23" t="s">
        <v>24</v>
      </c>
      <c r="D68" s="23" t="s">
        <v>195</v>
      </c>
      <c r="E68" s="54" t="s">
        <v>203</v>
      </c>
      <c r="F68" s="55" t="s">
        <v>204</v>
      </c>
      <c r="G68" s="23">
        <v>83</v>
      </c>
      <c r="H68" s="23">
        <v>1</v>
      </c>
      <c r="I68" s="23">
        <v>1</v>
      </c>
      <c r="J68" s="23"/>
      <c r="K68" s="23">
        <v>2</v>
      </c>
      <c r="L68" s="23"/>
      <c r="M68" s="23">
        <v>1</v>
      </c>
      <c r="N68" s="34"/>
      <c r="O68" s="24">
        <v>55</v>
      </c>
      <c r="P68" s="25">
        <v>154</v>
      </c>
      <c r="Q68" s="23"/>
      <c r="R68" s="26"/>
      <c r="S68" s="26"/>
      <c r="T68" s="23"/>
      <c r="U68" s="11"/>
      <c r="V68" s="11"/>
      <c r="W68" s="11"/>
      <c r="X68" s="11" t="s">
        <v>213</v>
      </c>
      <c r="Y68" s="23"/>
      <c r="Z68" s="23"/>
      <c r="AA68" s="23"/>
    </row>
    <row r="69" spans="1:27" ht="24.95" customHeight="1" x14ac:dyDescent="0.25">
      <c r="A69" s="23" t="s">
        <v>128</v>
      </c>
      <c r="B69" s="10">
        <v>45432</v>
      </c>
      <c r="C69" s="23" t="s">
        <v>24</v>
      </c>
      <c r="D69" s="23" t="s">
        <v>196</v>
      </c>
      <c r="E69" s="53"/>
      <c r="F69" s="55"/>
      <c r="G69" s="23">
        <v>78</v>
      </c>
      <c r="H69" s="23">
        <v>2</v>
      </c>
      <c r="I69" s="23"/>
      <c r="J69" s="23"/>
      <c r="K69" s="23">
        <v>1</v>
      </c>
      <c r="L69" s="23"/>
      <c r="M69" s="23"/>
      <c r="N69" s="34"/>
      <c r="O69" s="24">
        <v>101</v>
      </c>
      <c r="P69" s="25">
        <v>266</v>
      </c>
      <c r="Q69" s="23"/>
      <c r="R69" s="26"/>
      <c r="S69" s="26"/>
      <c r="T69" s="23"/>
      <c r="U69" s="11"/>
      <c r="V69" s="11"/>
      <c r="W69" s="11"/>
      <c r="X69" s="11" t="s">
        <v>214</v>
      </c>
      <c r="Y69" s="23"/>
      <c r="Z69" s="23"/>
      <c r="AA69" s="23"/>
    </row>
    <row r="70" spans="1:27" ht="24.95" customHeight="1" x14ac:dyDescent="0.25">
      <c r="A70" s="23" t="s">
        <v>128</v>
      </c>
      <c r="B70" s="10">
        <v>45432</v>
      </c>
      <c r="C70" s="23" t="s">
        <v>24</v>
      </c>
      <c r="D70" s="23" t="s">
        <v>197</v>
      </c>
      <c r="E70" s="53"/>
      <c r="F70" s="55"/>
      <c r="G70" s="23">
        <v>89</v>
      </c>
      <c r="H70" s="23">
        <v>1</v>
      </c>
      <c r="I70" s="23">
        <v>1</v>
      </c>
      <c r="J70" s="23">
        <v>1</v>
      </c>
      <c r="K70" s="23">
        <v>2</v>
      </c>
      <c r="L70" s="23"/>
      <c r="M70" s="23"/>
      <c r="N70" s="34"/>
      <c r="O70" s="24">
        <v>71</v>
      </c>
      <c r="P70" s="25">
        <v>173</v>
      </c>
      <c r="Q70" s="23"/>
      <c r="R70" s="26"/>
      <c r="S70" s="26"/>
      <c r="T70" s="23"/>
      <c r="U70" s="11"/>
      <c r="V70" s="11"/>
      <c r="W70" s="11"/>
      <c r="X70" s="11" t="s">
        <v>215</v>
      </c>
      <c r="Y70" s="23"/>
      <c r="Z70" s="23"/>
      <c r="AA70" s="23"/>
    </row>
    <row r="71" spans="1:27" ht="24.95" customHeight="1" x14ac:dyDescent="0.25">
      <c r="A71" s="23" t="s">
        <v>128</v>
      </c>
      <c r="B71" s="10">
        <v>45432</v>
      </c>
      <c r="C71" s="23" t="s">
        <v>24</v>
      </c>
      <c r="D71" s="23" t="s">
        <v>198</v>
      </c>
      <c r="E71" s="53" t="s">
        <v>207</v>
      </c>
      <c r="F71" s="55" t="s">
        <v>208</v>
      </c>
      <c r="G71" s="23">
        <v>108</v>
      </c>
      <c r="H71" s="23">
        <v>1</v>
      </c>
      <c r="I71" s="23">
        <v>1</v>
      </c>
      <c r="J71" s="23">
        <v>1</v>
      </c>
      <c r="K71" s="23">
        <v>1</v>
      </c>
      <c r="L71" s="23"/>
      <c r="M71" s="23"/>
      <c r="N71" s="34"/>
      <c r="O71" s="24">
        <v>118</v>
      </c>
      <c r="P71" s="25">
        <v>325</v>
      </c>
      <c r="Q71" s="26"/>
      <c r="R71" s="26"/>
      <c r="S71" s="26"/>
      <c r="T71" s="23"/>
      <c r="U71" s="11"/>
      <c r="V71" s="11"/>
      <c r="W71" s="11"/>
      <c r="X71" s="11" t="s">
        <v>216</v>
      </c>
      <c r="Y71" s="23"/>
      <c r="Z71" s="23"/>
      <c r="AA71" s="23"/>
    </row>
    <row r="72" spans="1:27" ht="24.95" customHeight="1" x14ac:dyDescent="0.25">
      <c r="A72" s="23" t="s">
        <v>128</v>
      </c>
      <c r="B72" s="10">
        <v>45432</v>
      </c>
      <c r="C72" s="23" t="s">
        <v>24</v>
      </c>
      <c r="D72" s="23" t="s">
        <v>199</v>
      </c>
      <c r="E72" s="53" t="s">
        <v>209</v>
      </c>
      <c r="F72" s="55" t="s">
        <v>210</v>
      </c>
      <c r="G72" s="23">
        <v>101</v>
      </c>
      <c r="H72" s="23">
        <v>1</v>
      </c>
      <c r="I72" s="23">
        <v>1</v>
      </c>
      <c r="J72" s="23"/>
      <c r="K72" s="23">
        <v>1</v>
      </c>
      <c r="L72" s="23">
        <v>1</v>
      </c>
      <c r="M72" s="23">
        <v>1</v>
      </c>
      <c r="N72" s="34"/>
      <c r="O72" s="24">
        <v>77</v>
      </c>
      <c r="P72" s="25">
        <v>226</v>
      </c>
      <c r="Q72" s="26"/>
      <c r="R72" s="26"/>
      <c r="S72" s="26"/>
      <c r="T72" s="23"/>
      <c r="U72" s="11"/>
      <c r="V72" s="11"/>
      <c r="W72" s="11"/>
      <c r="X72" s="11" t="s">
        <v>216</v>
      </c>
      <c r="Y72" s="23"/>
      <c r="Z72" s="23"/>
      <c r="AA72" s="23"/>
    </row>
    <row r="73" spans="1:27" ht="24.95" customHeight="1" x14ac:dyDescent="0.25">
      <c r="A73" s="23" t="s">
        <v>128</v>
      </c>
      <c r="B73" s="10">
        <v>45432</v>
      </c>
      <c r="C73" s="23" t="s">
        <v>24</v>
      </c>
      <c r="D73" s="23" t="s">
        <v>200</v>
      </c>
      <c r="E73" s="53" t="s">
        <v>211</v>
      </c>
      <c r="F73" s="55" t="s">
        <v>212</v>
      </c>
      <c r="G73" s="23">
        <v>209</v>
      </c>
      <c r="H73" s="23"/>
      <c r="I73" s="23"/>
      <c r="J73" s="23"/>
      <c r="K73" s="23"/>
      <c r="L73" s="23">
        <v>1</v>
      </c>
      <c r="M73" s="23">
        <v>1</v>
      </c>
      <c r="N73" s="34"/>
      <c r="O73" s="24">
        <v>241</v>
      </c>
      <c r="P73" s="25">
        <v>776</v>
      </c>
      <c r="Q73" s="26"/>
      <c r="R73" s="26"/>
      <c r="S73" s="26"/>
      <c r="T73" s="23"/>
      <c r="U73" s="11"/>
      <c r="V73" s="11"/>
      <c r="W73" s="11"/>
      <c r="X73" s="11" t="s">
        <v>214</v>
      </c>
      <c r="Y73" s="23"/>
      <c r="Z73" s="23"/>
      <c r="AA73" s="23"/>
    </row>
    <row r="74" spans="1:27" ht="24.95" customHeight="1" x14ac:dyDescent="0.25">
      <c r="A74" s="23" t="s">
        <v>74</v>
      </c>
      <c r="B74" s="3">
        <v>45446</v>
      </c>
      <c r="C74" s="23" t="s">
        <v>138</v>
      </c>
      <c r="D74" s="23" t="s">
        <v>168</v>
      </c>
      <c r="E74" s="53" t="s">
        <v>238</v>
      </c>
      <c r="F74" s="55" t="s">
        <v>239</v>
      </c>
      <c r="G74" s="23"/>
      <c r="H74" s="23"/>
      <c r="I74" s="35"/>
      <c r="J74" s="23"/>
      <c r="K74" s="23"/>
      <c r="L74" s="23"/>
      <c r="M74" s="23"/>
      <c r="N74" s="34"/>
      <c r="O74" s="24"/>
      <c r="P74" s="25">
        <v>1</v>
      </c>
      <c r="Q74" s="26"/>
      <c r="R74" s="26"/>
      <c r="S74" s="23"/>
      <c r="T74" s="23"/>
      <c r="U74" s="26">
        <v>1</v>
      </c>
      <c r="V74" s="11"/>
      <c r="W74" s="11"/>
      <c r="X74" s="11"/>
      <c r="Y74" s="23"/>
      <c r="Z74" s="23"/>
      <c r="AA74" s="23" t="s">
        <v>358</v>
      </c>
    </row>
    <row r="75" spans="1:27" ht="24.95" customHeight="1" x14ac:dyDescent="0.25">
      <c r="A75" s="23" t="s">
        <v>33</v>
      </c>
      <c r="B75" s="3">
        <v>45448</v>
      </c>
      <c r="C75" s="23" t="s">
        <v>31</v>
      </c>
      <c r="D75" s="23" t="s">
        <v>230</v>
      </c>
      <c r="E75" s="53" t="s">
        <v>231</v>
      </c>
      <c r="F75" s="55" t="s">
        <v>232</v>
      </c>
      <c r="G75" s="23"/>
      <c r="H75" s="23"/>
      <c r="I75" s="35"/>
      <c r="J75" s="23"/>
      <c r="K75" s="23"/>
      <c r="L75" s="23"/>
      <c r="M75" s="36"/>
      <c r="N75" s="34"/>
      <c r="O75" s="24"/>
      <c r="P75" s="25"/>
      <c r="Q75" s="26"/>
      <c r="R75" s="26"/>
      <c r="S75" s="23"/>
      <c r="T75" s="23"/>
      <c r="U75" s="26"/>
      <c r="V75" s="11">
        <v>30</v>
      </c>
      <c r="W75" s="11" t="s">
        <v>278</v>
      </c>
      <c r="X75" s="11"/>
      <c r="Y75" s="23"/>
      <c r="Z75" s="23"/>
      <c r="AA75" s="23"/>
    </row>
    <row r="76" spans="1:27" ht="24.95" customHeight="1" x14ac:dyDescent="0.25">
      <c r="A76" s="23" t="s">
        <v>12</v>
      </c>
      <c r="B76" s="9">
        <v>45453</v>
      </c>
      <c r="C76" s="23" t="s">
        <v>236</v>
      </c>
      <c r="D76" s="23" t="s">
        <v>237</v>
      </c>
      <c r="E76" s="53"/>
      <c r="F76" s="55"/>
      <c r="G76" s="23">
        <v>7</v>
      </c>
      <c r="H76" s="23"/>
      <c r="I76" s="35"/>
      <c r="J76" s="23"/>
      <c r="K76" s="23"/>
      <c r="L76" s="23"/>
      <c r="M76" s="36">
        <v>3</v>
      </c>
      <c r="N76" s="37"/>
      <c r="O76" s="24">
        <v>14</v>
      </c>
      <c r="P76" s="25">
        <v>40</v>
      </c>
      <c r="Q76" s="26"/>
      <c r="R76" s="26"/>
      <c r="S76" s="23"/>
      <c r="T76" s="23"/>
      <c r="U76" s="26"/>
      <c r="V76" s="11"/>
      <c r="W76" s="11"/>
      <c r="X76" s="11"/>
      <c r="Y76" s="23"/>
      <c r="Z76" s="23"/>
      <c r="AA76" s="23"/>
    </row>
    <row r="77" spans="1:27" ht="24.95" customHeight="1" x14ac:dyDescent="0.25">
      <c r="A77" s="23" t="s">
        <v>33</v>
      </c>
      <c r="B77" s="9">
        <v>45460</v>
      </c>
      <c r="C77" s="23" t="s">
        <v>10</v>
      </c>
      <c r="D77" s="23" t="s">
        <v>233</v>
      </c>
      <c r="E77" s="53" t="s">
        <v>234</v>
      </c>
      <c r="F77" s="55" t="s">
        <v>235</v>
      </c>
      <c r="G77" s="23"/>
      <c r="H77" s="23"/>
      <c r="I77" s="35"/>
      <c r="J77" s="23"/>
      <c r="K77" s="23"/>
      <c r="L77" s="23"/>
      <c r="M77" s="35"/>
      <c r="N77" s="37"/>
      <c r="O77" s="24"/>
      <c r="P77" s="25"/>
      <c r="Q77" s="26"/>
      <c r="R77" s="26"/>
      <c r="S77" s="23"/>
      <c r="T77" s="23"/>
      <c r="U77" s="26"/>
      <c r="V77" s="11">
        <v>0.1</v>
      </c>
      <c r="W77" s="11" t="s">
        <v>278</v>
      </c>
      <c r="X77" s="11"/>
      <c r="Y77" s="23"/>
      <c r="Z77" s="23"/>
      <c r="AA77" s="23"/>
    </row>
    <row r="78" spans="1:27" ht="24.95" customHeight="1" x14ac:dyDescent="0.25">
      <c r="A78" s="23" t="s">
        <v>12</v>
      </c>
      <c r="B78" s="9">
        <v>45469</v>
      </c>
      <c r="C78" s="23" t="s">
        <v>240</v>
      </c>
      <c r="D78" s="23" t="s">
        <v>241</v>
      </c>
      <c r="E78" s="53" t="s">
        <v>243</v>
      </c>
      <c r="F78" s="55" t="s">
        <v>242</v>
      </c>
      <c r="G78" s="23">
        <v>4</v>
      </c>
      <c r="H78" s="23"/>
      <c r="I78" s="35"/>
      <c r="J78" s="23"/>
      <c r="K78" s="23"/>
      <c r="L78" s="23"/>
      <c r="M78" s="35"/>
      <c r="N78" s="37"/>
      <c r="O78" s="24">
        <v>5</v>
      </c>
      <c r="P78" s="25">
        <v>17</v>
      </c>
      <c r="Q78" s="26"/>
      <c r="R78" s="26"/>
      <c r="S78" s="23"/>
      <c r="T78" s="23"/>
      <c r="U78" s="26"/>
      <c r="V78" s="11"/>
      <c r="W78" s="11"/>
      <c r="X78" s="11"/>
      <c r="Y78" s="23"/>
      <c r="Z78" s="23"/>
      <c r="AA78" s="23"/>
    </row>
    <row r="79" spans="1:27" ht="24.95" customHeight="1" x14ac:dyDescent="0.25">
      <c r="A79" s="23" t="s">
        <v>33</v>
      </c>
      <c r="B79" s="9">
        <v>45478</v>
      </c>
      <c r="C79" s="23" t="s">
        <v>10</v>
      </c>
      <c r="D79" s="23" t="s">
        <v>97</v>
      </c>
      <c r="E79" s="53" t="s">
        <v>322</v>
      </c>
      <c r="F79" s="55" t="s">
        <v>323</v>
      </c>
      <c r="G79" s="23"/>
      <c r="H79" s="23"/>
      <c r="I79" s="35"/>
      <c r="J79" s="23"/>
      <c r="K79" s="23"/>
      <c r="L79" s="23"/>
      <c r="M79" s="35"/>
      <c r="N79" s="37"/>
      <c r="O79" s="24"/>
      <c r="P79" s="25"/>
      <c r="Q79" s="26"/>
      <c r="R79" s="26"/>
      <c r="S79" s="23"/>
      <c r="T79" s="23"/>
      <c r="U79" s="26"/>
      <c r="V79" s="11">
        <v>0.8</v>
      </c>
      <c r="W79" s="11" t="s">
        <v>285</v>
      </c>
      <c r="X79" s="11"/>
      <c r="Y79" s="23"/>
      <c r="Z79" s="23"/>
      <c r="AA79" s="23"/>
    </row>
    <row r="80" spans="1:27" ht="24.95" customHeight="1" x14ac:dyDescent="0.25">
      <c r="A80" s="23" t="s">
        <v>41</v>
      </c>
      <c r="B80" s="9">
        <v>45484</v>
      </c>
      <c r="C80" s="23" t="s">
        <v>10</v>
      </c>
      <c r="D80" s="23" t="s">
        <v>257</v>
      </c>
      <c r="E80" s="53"/>
      <c r="F80" s="55"/>
      <c r="G80" s="23"/>
      <c r="H80" s="23"/>
      <c r="I80" s="35"/>
      <c r="J80" s="23"/>
      <c r="K80" s="23"/>
      <c r="L80" s="23"/>
      <c r="M80" s="35"/>
      <c r="N80" s="37"/>
      <c r="O80" s="24"/>
      <c r="P80" s="25"/>
      <c r="Q80" s="26"/>
      <c r="R80" s="26"/>
      <c r="S80" s="23"/>
      <c r="T80" s="23"/>
      <c r="U80" s="26"/>
      <c r="V80" s="11"/>
      <c r="W80" s="11"/>
      <c r="X80" s="11"/>
      <c r="Y80" s="23"/>
      <c r="Z80" s="23"/>
      <c r="AA80" s="23" t="s">
        <v>258</v>
      </c>
    </row>
    <row r="81" spans="1:27" ht="24.95" customHeight="1" x14ac:dyDescent="0.25">
      <c r="A81" s="23" t="s">
        <v>33</v>
      </c>
      <c r="B81" s="9">
        <v>45499</v>
      </c>
      <c r="C81" s="23" t="s">
        <v>10</v>
      </c>
      <c r="D81" s="23" t="s">
        <v>233</v>
      </c>
      <c r="E81" s="53" t="s">
        <v>244</v>
      </c>
      <c r="F81" s="55" t="s">
        <v>245</v>
      </c>
      <c r="G81" s="23"/>
      <c r="H81" s="23"/>
      <c r="I81" s="35"/>
      <c r="J81" s="23"/>
      <c r="K81" s="23"/>
      <c r="L81" s="23"/>
      <c r="M81" s="35"/>
      <c r="N81" s="37"/>
      <c r="O81" s="24"/>
      <c r="P81" s="25"/>
      <c r="Q81" s="26"/>
      <c r="R81" s="26"/>
      <c r="S81" s="23"/>
      <c r="T81" s="23"/>
      <c r="U81" s="26"/>
      <c r="V81" s="11">
        <v>0.5</v>
      </c>
      <c r="W81" s="11" t="s">
        <v>278</v>
      </c>
      <c r="X81" s="11"/>
      <c r="Y81" s="23"/>
      <c r="Z81" s="23"/>
      <c r="AA81" s="23"/>
    </row>
    <row r="82" spans="1:27" ht="24.95" customHeight="1" x14ac:dyDescent="0.25">
      <c r="A82" s="23" t="s">
        <v>33</v>
      </c>
      <c r="B82" s="9">
        <v>45499</v>
      </c>
      <c r="C82" s="23" t="s">
        <v>10</v>
      </c>
      <c r="D82" s="23" t="s">
        <v>248</v>
      </c>
      <c r="E82" s="53" t="s">
        <v>249</v>
      </c>
      <c r="F82" s="55" t="s">
        <v>250</v>
      </c>
      <c r="G82" s="23"/>
      <c r="H82" s="23"/>
      <c r="I82" s="35"/>
      <c r="J82" s="23"/>
      <c r="K82" s="23"/>
      <c r="L82" s="23"/>
      <c r="M82" s="35"/>
      <c r="N82" s="37"/>
      <c r="O82" s="24"/>
      <c r="P82" s="25"/>
      <c r="Q82" s="26"/>
      <c r="R82" s="26"/>
      <c r="S82" s="23"/>
      <c r="T82" s="23"/>
      <c r="U82" s="26"/>
      <c r="V82" s="11">
        <v>1</v>
      </c>
      <c r="W82" s="11" t="s">
        <v>278</v>
      </c>
      <c r="X82" s="11"/>
      <c r="Y82" s="23"/>
      <c r="Z82" s="23"/>
      <c r="AA82" s="23"/>
    </row>
    <row r="83" spans="1:27" ht="24.95" customHeight="1" x14ac:dyDescent="0.25">
      <c r="A83" s="23" t="s">
        <v>12</v>
      </c>
      <c r="B83" s="9">
        <v>45500</v>
      </c>
      <c r="C83" s="23" t="s">
        <v>246</v>
      </c>
      <c r="D83" s="23" t="s">
        <v>247</v>
      </c>
      <c r="E83" s="53"/>
      <c r="F83" s="55"/>
      <c r="G83" s="23">
        <v>1</v>
      </c>
      <c r="H83" s="23"/>
      <c r="I83" s="35"/>
      <c r="J83" s="23"/>
      <c r="K83" s="23"/>
      <c r="L83" s="23"/>
      <c r="M83" s="35"/>
      <c r="N83" s="37"/>
      <c r="O83" s="24">
        <v>1</v>
      </c>
      <c r="P83" s="25">
        <v>6</v>
      </c>
      <c r="Q83" s="26"/>
      <c r="R83" s="26"/>
      <c r="S83" s="23"/>
      <c r="T83" s="23"/>
      <c r="U83" s="26"/>
      <c r="V83" s="11"/>
      <c r="W83" s="11"/>
      <c r="X83" s="11"/>
      <c r="Y83" s="23"/>
      <c r="Z83" s="23"/>
      <c r="AA83" s="23"/>
    </row>
    <row r="84" spans="1:27" ht="24.95" customHeight="1" x14ac:dyDescent="0.25">
      <c r="A84" s="23" t="s">
        <v>74</v>
      </c>
      <c r="B84" s="9">
        <v>45501</v>
      </c>
      <c r="C84" s="23" t="s">
        <v>34</v>
      </c>
      <c r="D84" s="23" t="s">
        <v>136</v>
      </c>
      <c r="E84" s="53"/>
      <c r="F84" s="55"/>
      <c r="G84" s="23"/>
      <c r="H84" s="23"/>
      <c r="I84" s="35"/>
      <c r="J84" s="23"/>
      <c r="K84" s="23"/>
      <c r="L84" s="23"/>
      <c r="M84" s="36"/>
      <c r="N84" s="37"/>
      <c r="O84" s="24"/>
      <c r="P84" s="25">
        <v>1</v>
      </c>
      <c r="Q84" s="26"/>
      <c r="R84" s="26"/>
      <c r="S84" s="23"/>
      <c r="T84" s="23"/>
      <c r="U84" s="26">
        <v>1</v>
      </c>
      <c r="V84" s="11"/>
      <c r="W84" s="11"/>
      <c r="X84" s="11"/>
      <c r="Y84" s="23"/>
      <c r="Z84" s="23"/>
      <c r="AA84" s="23" t="s">
        <v>360</v>
      </c>
    </row>
    <row r="85" spans="1:27" ht="24.95" customHeight="1" x14ac:dyDescent="0.25">
      <c r="A85" s="23" t="s">
        <v>33</v>
      </c>
      <c r="B85" s="9">
        <v>45503</v>
      </c>
      <c r="C85" s="23" t="s">
        <v>10</v>
      </c>
      <c r="D85" s="23" t="s">
        <v>251</v>
      </c>
      <c r="E85" s="53" t="s">
        <v>252</v>
      </c>
      <c r="F85" s="55" t="s">
        <v>253</v>
      </c>
      <c r="G85" s="23"/>
      <c r="H85" s="23"/>
      <c r="I85" s="35"/>
      <c r="J85" s="23"/>
      <c r="K85" s="23"/>
      <c r="L85" s="23"/>
      <c r="M85" s="35"/>
      <c r="N85" s="37"/>
      <c r="O85" s="24"/>
      <c r="P85" s="25"/>
      <c r="Q85" s="26"/>
      <c r="R85" s="26"/>
      <c r="S85" s="23"/>
      <c r="T85" s="23"/>
      <c r="U85" s="26"/>
      <c r="V85" s="11">
        <v>1</v>
      </c>
      <c r="W85" s="11" t="s">
        <v>278</v>
      </c>
      <c r="X85" s="11"/>
      <c r="Y85" s="23"/>
      <c r="Z85" s="23"/>
      <c r="AA85" s="23"/>
    </row>
    <row r="86" spans="1:27" ht="24.95" customHeight="1" x14ac:dyDescent="0.25">
      <c r="A86" s="23" t="s">
        <v>74</v>
      </c>
      <c r="B86" s="3">
        <v>45505</v>
      </c>
      <c r="C86" s="23" t="s">
        <v>56</v>
      </c>
      <c r="D86" s="23" t="s">
        <v>254</v>
      </c>
      <c r="E86" s="53" t="s">
        <v>255</v>
      </c>
      <c r="F86" s="55" t="s">
        <v>256</v>
      </c>
      <c r="G86" s="23"/>
      <c r="H86" s="23"/>
      <c r="I86" s="35"/>
      <c r="J86" s="23"/>
      <c r="K86" s="23"/>
      <c r="L86" s="23"/>
      <c r="M86" s="36"/>
      <c r="N86" s="34"/>
      <c r="O86" s="24"/>
      <c r="P86" s="25">
        <v>1</v>
      </c>
      <c r="Q86" s="26">
        <v>1</v>
      </c>
      <c r="R86" s="26"/>
      <c r="S86" s="23"/>
      <c r="T86" s="23"/>
      <c r="U86" s="23"/>
      <c r="V86" s="11"/>
      <c r="W86" s="11"/>
      <c r="X86" s="11"/>
      <c r="Y86" s="23"/>
      <c r="Z86" s="23"/>
      <c r="AA86" s="23" t="s">
        <v>359</v>
      </c>
    </row>
    <row r="87" spans="1:27" ht="24.95" customHeight="1" x14ac:dyDescent="0.25">
      <c r="A87" s="23" t="s">
        <v>33</v>
      </c>
      <c r="B87" s="3">
        <v>45518</v>
      </c>
      <c r="C87" s="23" t="s">
        <v>10</v>
      </c>
      <c r="D87" s="23" t="s">
        <v>269</v>
      </c>
      <c r="E87" s="53" t="s">
        <v>270</v>
      </c>
      <c r="F87" s="55" t="s">
        <v>271</v>
      </c>
      <c r="G87" s="23"/>
      <c r="H87" s="23"/>
      <c r="I87" s="35"/>
      <c r="J87" s="23"/>
      <c r="K87" s="23"/>
      <c r="L87" s="38"/>
      <c r="M87" s="39"/>
      <c r="N87" s="34"/>
      <c r="O87" s="24"/>
      <c r="P87" s="25"/>
      <c r="Q87" s="26"/>
      <c r="R87" s="26"/>
      <c r="S87" s="23"/>
      <c r="T87" s="23"/>
      <c r="U87" s="23"/>
      <c r="V87" s="11">
        <v>1.0940000000000001</v>
      </c>
      <c r="W87" s="11" t="s">
        <v>278</v>
      </c>
      <c r="X87" s="11"/>
      <c r="Y87" s="40"/>
      <c r="Z87" s="23"/>
      <c r="AA87" s="23"/>
    </row>
    <row r="88" spans="1:27" ht="24.95" customHeight="1" x14ac:dyDescent="0.25">
      <c r="A88" s="23" t="s">
        <v>33</v>
      </c>
      <c r="B88" s="3">
        <v>45521</v>
      </c>
      <c r="C88" s="23" t="s">
        <v>138</v>
      </c>
      <c r="D88" s="23" t="s">
        <v>218</v>
      </c>
      <c r="E88" s="53" t="s">
        <v>259</v>
      </c>
      <c r="F88" s="55" t="s">
        <v>260</v>
      </c>
      <c r="G88" s="23"/>
      <c r="H88" s="23"/>
      <c r="I88" s="35"/>
      <c r="J88" s="41"/>
      <c r="K88" s="23"/>
      <c r="L88" s="35"/>
      <c r="M88" s="35"/>
      <c r="N88" s="34"/>
      <c r="O88" s="24"/>
      <c r="P88" s="25"/>
      <c r="Q88" s="26"/>
      <c r="R88" s="26"/>
      <c r="S88" s="23"/>
      <c r="T88" s="23"/>
      <c r="U88" s="23"/>
      <c r="V88" s="11">
        <v>10</v>
      </c>
      <c r="W88" s="11" t="s">
        <v>278</v>
      </c>
      <c r="X88" s="11"/>
      <c r="Y88" s="23"/>
      <c r="Z88" s="23"/>
      <c r="AA88" s="23"/>
    </row>
    <row r="89" spans="1:27" ht="24.95" customHeight="1" x14ac:dyDescent="0.25">
      <c r="A89" s="23" t="s">
        <v>12</v>
      </c>
      <c r="B89" s="3">
        <v>45523</v>
      </c>
      <c r="C89" s="23" t="s">
        <v>10</v>
      </c>
      <c r="D89" s="23" t="s">
        <v>68</v>
      </c>
      <c r="E89" s="53" t="s">
        <v>261</v>
      </c>
      <c r="F89" s="55" t="s">
        <v>262</v>
      </c>
      <c r="G89" s="23">
        <v>1</v>
      </c>
      <c r="H89" s="23"/>
      <c r="I89" s="35"/>
      <c r="J89" s="23"/>
      <c r="K89" s="23"/>
      <c r="L89" s="38"/>
      <c r="M89" s="35"/>
      <c r="N89" s="34"/>
      <c r="O89" s="24">
        <v>1</v>
      </c>
      <c r="P89" s="25">
        <v>6</v>
      </c>
      <c r="Q89" s="26"/>
      <c r="R89" s="26"/>
      <c r="S89" s="23"/>
      <c r="T89" s="23"/>
      <c r="U89" s="23"/>
      <c r="V89" s="11"/>
      <c r="W89" s="11"/>
      <c r="X89" s="11"/>
      <c r="Y89" s="23"/>
      <c r="Z89" s="23"/>
      <c r="AA89" s="23" t="s">
        <v>263</v>
      </c>
    </row>
    <row r="90" spans="1:27" ht="24.95" customHeight="1" x14ac:dyDescent="0.25">
      <c r="A90" s="23" t="s">
        <v>33</v>
      </c>
      <c r="B90" s="3">
        <v>45524</v>
      </c>
      <c r="C90" s="23" t="s">
        <v>10</v>
      </c>
      <c r="D90" s="23" t="s">
        <v>264</v>
      </c>
      <c r="E90" s="53" t="s">
        <v>265</v>
      </c>
      <c r="F90" s="55" t="s">
        <v>266</v>
      </c>
      <c r="G90" s="23"/>
      <c r="H90" s="23"/>
      <c r="I90" s="35"/>
      <c r="J90" s="41"/>
      <c r="K90" s="23"/>
      <c r="L90" s="23"/>
      <c r="M90" s="42"/>
      <c r="N90" s="34"/>
      <c r="O90" s="24"/>
      <c r="P90" s="25"/>
      <c r="Q90" s="26"/>
      <c r="R90" s="26"/>
      <c r="S90" s="23"/>
      <c r="T90" s="23"/>
      <c r="U90" s="23"/>
      <c r="V90" s="11">
        <v>2</v>
      </c>
      <c r="W90" s="11" t="s">
        <v>278</v>
      </c>
      <c r="X90" s="11"/>
      <c r="Y90" s="23"/>
      <c r="Z90" s="23"/>
      <c r="AA90" s="23"/>
    </row>
    <row r="91" spans="1:27" ht="24.95" customHeight="1" x14ac:dyDescent="0.25">
      <c r="A91" s="23" t="s">
        <v>33</v>
      </c>
      <c r="B91" s="3">
        <v>45524</v>
      </c>
      <c r="C91" s="23" t="s">
        <v>31</v>
      </c>
      <c r="D91" s="23" t="s">
        <v>352</v>
      </c>
      <c r="E91" s="53" t="s">
        <v>277</v>
      </c>
      <c r="F91" s="55" t="s">
        <v>276</v>
      </c>
      <c r="G91" s="23"/>
      <c r="H91" s="23"/>
      <c r="I91" s="35"/>
      <c r="J91" s="41"/>
      <c r="K91" s="23"/>
      <c r="L91" s="23"/>
      <c r="M91" s="42"/>
      <c r="N91" s="34"/>
      <c r="O91" s="24"/>
      <c r="P91" s="25"/>
      <c r="Q91" s="26"/>
      <c r="R91" s="26"/>
      <c r="S91" s="23"/>
      <c r="T91" s="23"/>
      <c r="U91" s="23"/>
      <c r="V91" s="11">
        <v>15</v>
      </c>
      <c r="W91" s="11" t="s">
        <v>285</v>
      </c>
      <c r="X91" s="11"/>
      <c r="Y91" s="23"/>
      <c r="Z91" s="23"/>
      <c r="AA91" s="23" t="s">
        <v>353</v>
      </c>
    </row>
    <row r="92" spans="1:27" ht="24.95" customHeight="1" x14ac:dyDescent="0.25">
      <c r="A92" s="23" t="s">
        <v>33</v>
      </c>
      <c r="B92" s="3">
        <v>45525</v>
      </c>
      <c r="C92" s="23" t="s">
        <v>59</v>
      </c>
      <c r="D92" s="23" t="s">
        <v>60</v>
      </c>
      <c r="E92" s="53" t="s">
        <v>267</v>
      </c>
      <c r="F92" s="55" t="s">
        <v>268</v>
      </c>
      <c r="G92" s="23"/>
      <c r="H92" s="43"/>
      <c r="I92" s="35"/>
      <c r="J92" s="23"/>
      <c r="K92" s="23"/>
      <c r="L92" s="23"/>
      <c r="M92" s="35"/>
      <c r="N92" s="34"/>
      <c r="O92" s="24"/>
      <c r="P92" s="25"/>
      <c r="Q92" s="26"/>
      <c r="R92" s="26"/>
      <c r="S92" s="23"/>
      <c r="T92" s="23"/>
      <c r="U92" s="23"/>
      <c r="V92" s="11">
        <v>1.3</v>
      </c>
      <c r="W92" s="11" t="s">
        <v>278</v>
      </c>
      <c r="X92" s="11"/>
      <c r="Y92" s="23"/>
      <c r="Z92" s="23"/>
      <c r="AA92" s="23"/>
    </row>
    <row r="93" spans="1:27" ht="24.95" customHeight="1" x14ac:dyDescent="0.25">
      <c r="A93" s="23" t="s">
        <v>33</v>
      </c>
      <c r="B93" s="9">
        <v>45536</v>
      </c>
      <c r="C93" s="23" t="s">
        <v>217</v>
      </c>
      <c r="D93" s="23" t="s">
        <v>273</v>
      </c>
      <c r="E93" s="53" t="s">
        <v>274</v>
      </c>
      <c r="F93" s="55" t="s">
        <v>275</v>
      </c>
      <c r="G93" s="23"/>
      <c r="H93" s="43"/>
      <c r="I93" s="35"/>
      <c r="J93" s="23"/>
      <c r="K93" s="23"/>
      <c r="L93" s="23"/>
      <c r="M93" s="35"/>
      <c r="N93" s="34"/>
      <c r="O93" s="24"/>
      <c r="P93" s="25"/>
      <c r="Q93" s="26"/>
      <c r="R93" s="26"/>
      <c r="S93" s="23"/>
      <c r="T93" s="23"/>
      <c r="U93" s="23"/>
      <c r="V93" s="11">
        <v>89.26</v>
      </c>
      <c r="W93" s="11" t="s">
        <v>278</v>
      </c>
      <c r="X93" s="11"/>
      <c r="Y93" s="23"/>
      <c r="Z93" s="23"/>
      <c r="AA93" s="23" t="s">
        <v>279</v>
      </c>
    </row>
    <row r="94" spans="1:27" ht="24.95" customHeight="1" x14ac:dyDescent="0.25">
      <c r="A94" s="23" t="s">
        <v>33</v>
      </c>
      <c r="B94" s="9">
        <v>45543</v>
      </c>
      <c r="C94" s="23" t="s">
        <v>217</v>
      </c>
      <c r="D94" s="23" t="s">
        <v>273</v>
      </c>
      <c r="E94" s="53" t="s">
        <v>280</v>
      </c>
      <c r="F94" s="55" t="s">
        <v>281</v>
      </c>
      <c r="G94" s="23"/>
      <c r="H94" s="43"/>
      <c r="I94" s="35"/>
      <c r="J94" s="23"/>
      <c r="K94" s="23"/>
      <c r="L94" s="23"/>
      <c r="M94" s="35"/>
      <c r="N94" s="34"/>
      <c r="O94" s="24"/>
      <c r="P94" s="25"/>
      <c r="Q94" s="26"/>
      <c r="R94" s="26"/>
      <c r="S94" s="23"/>
      <c r="T94" s="23"/>
      <c r="U94" s="23"/>
      <c r="V94" s="11">
        <v>1</v>
      </c>
      <c r="W94" s="11" t="s">
        <v>278</v>
      </c>
      <c r="X94" s="11"/>
      <c r="Y94" s="23"/>
      <c r="Z94" s="23"/>
      <c r="AA94" s="23"/>
    </row>
    <row r="95" spans="1:27" ht="24.95" customHeight="1" x14ac:dyDescent="0.25">
      <c r="A95" s="23" t="s">
        <v>33</v>
      </c>
      <c r="B95" s="9">
        <v>45543</v>
      </c>
      <c r="C95" s="23" t="s">
        <v>10</v>
      </c>
      <c r="D95" s="23" t="s">
        <v>282</v>
      </c>
      <c r="E95" s="53" t="s">
        <v>283</v>
      </c>
      <c r="F95" s="55" t="s">
        <v>284</v>
      </c>
      <c r="G95" s="23"/>
      <c r="H95" s="43"/>
      <c r="I95" s="35"/>
      <c r="J95" s="23"/>
      <c r="K95" s="23"/>
      <c r="L95" s="23"/>
      <c r="M95" s="35"/>
      <c r="N95" s="34"/>
      <c r="O95" s="24"/>
      <c r="P95" s="25"/>
      <c r="Q95" s="26"/>
      <c r="R95" s="26"/>
      <c r="S95" s="23"/>
      <c r="T95" s="23"/>
      <c r="U95" s="23"/>
      <c r="V95" s="11">
        <v>0.9</v>
      </c>
      <c r="W95" s="11" t="s">
        <v>285</v>
      </c>
      <c r="X95" s="11"/>
      <c r="Y95" s="23"/>
      <c r="Z95" s="23"/>
      <c r="AA95" s="23"/>
    </row>
    <row r="96" spans="1:27" ht="24.95" customHeight="1" x14ac:dyDescent="0.25">
      <c r="A96" s="23" t="s">
        <v>33</v>
      </c>
      <c r="B96" s="9">
        <v>45543</v>
      </c>
      <c r="C96" s="23" t="s">
        <v>10</v>
      </c>
      <c r="D96" s="23" t="s">
        <v>288</v>
      </c>
      <c r="E96" s="53" t="s">
        <v>286</v>
      </c>
      <c r="F96" s="55" t="s">
        <v>287</v>
      </c>
      <c r="G96" s="23"/>
      <c r="H96" s="43"/>
      <c r="I96" s="35"/>
      <c r="J96" s="23"/>
      <c r="K96" s="23"/>
      <c r="L96" s="23"/>
      <c r="M96" s="44"/>
      <c r="N96" s="34"/>
      <c r="O96" s="24"/>
      <c r="P96" s="25"/>
      <c r="Q96" s="26"/>
      <c r="R96" s="26"/>
      <c r="S96" s="23"/>
      <c r="T96" s="23"/>
      <c r="U96" s="23"/>
      <c r="V96" s="11">
        <v>1</v>
      </c>
      <c r="W96" s="11" t="s">
        <v>285</v>
      </c>
      <c r="X96" s="11"/>
      <c r="Y96" s="23"/>
      <c r="Z96" s="23"/>
      <c r="AA96" s="23"/>
    </row>
    <row r="97" spans="1:27" ht="24.95" customHeight="1" x14ac:dyDescent="0.25">
      <c r="A97" s="23" t="s">
        <v>33</v>
      </c>
      <c r="B97" s="9">
        <v>45546</v>
      </c>
      <c r="C97" s="23" t="s">
        <v>59</v>
      </c>
      <c r="D97" s="23" t="s">
        <v>296</v>
      </c>
      <c r="E97" s="53" t="s">
        <v>292</v>
      </c>
      <c r="F97" s="55" t="s">
        <v>293</v>
      </c>
      <c r="G97" s="23"/>
      <c r="H97" s="43"/>
      <c r="I97" s="35"/>
      <c r="J97" s="23"/>
      <c r="K97" s="23"/>
      <c r="L97" s="23"/>
      <c r="M97" s="35"/>
      <c r="N97" s="34"/>
      <c r="O97" s="24"/>
      <c r="P97" s="25"/>
      <c r="Q97" s="26"/>
      <c r="R97" s="26"/>
      <c r="S97" s="23"/>
      <c r="T97" s="23"/>
      <c r="U97" s="23"/>
      <c r="V97" s="11">
        <v>0.5</v>
      </c>
      <c r="W97" s="11" t="s">
        <v>278</v>
      </c>
      <c r="X97" s="11"/>
      <c r="Y97" s="23"/>
      <c r="Z97" s="23"/>
      <c r="AA97" s="23"/>
    </row>
    <row r="98" spans="1:27" ht="24.95" customHeight="1" x14ac:dyDescent="0.25">
      <c r="A98" s="23" t="s">
        <v>33</v>
      </c>
      <c r="B98" s="9">
        <v>45547</v>
      </c>
      <c r="C98" s="23" t="s">
        <v>59</v>
      </c>
      <c r="D98" s="23" t="s">
        <v>303</v>
      </c>
      <c r="E98" s="53" t="s">
        <v>294</v>
      </c>
      <c r="F98" s="55" t="s">
        <v>295</v>
      </c>
      <c r="G98" s="23"/>
      <c r="H98" s="43"/>
      <c r="I98" s="35"/>
      <c r="J98" s="23"/>
      <c r="K98" s="23"/>
      <c r="L98" s="23"/>
      <c r="M98" s="35"/>
      <c r="N98" s="34"/>
      <c r="O98" s="24"/>
      <c r="P98" s="25"/>
      <c r="Q98" s="26"/>
      <c r="R98" s="26"/>
      <c r="S98" s="23"/>
      <c r="T98" s="23"/>
      <c r="U98" s="23"/>
      <c r="V98" s="11">
        <v>0.4</v>
      </c>
      <c r="W98" s="11" t="s">
        <v>278</v>
      </c>
      <c r="X98" s="11"/>
      <c r="Y98" s="23"/>
      <c r="Z98" s="23"/>
      <c r="AA98" s="23"/>
    </row>
    <row r="99" spans="1:27" ht="24.95" customHeight="1" x14ac:dyDescent="0.25">
      <c r="A99" s="23" t="s">
        <v>33</v>
      </c>
      <c r="B99" s="9">
        <v>45547</v>
      </c>
      <c r="C99" s="23" t="s">
        <v>24</v>
      </c>
      <c r="D99" s="23" t="s">
        <v>289</v>
      </c>
      <c r="E99" s="53" t="s">
        <v>290</v>
      </c>
      <c r="F99" s="55" t="s">
        <v>291</v>
      </c>
      <c r="G99" s="23"/>
      <c r="H99" s="43"/>
      <c r="I99" s="35"/>
      <c r="J99" s="23"/>
      <c r="K99" s="23"/>
      <c r="L99" s="23"/>
      <c r="M99" s="35"/>
      <c r="N99" s="34"/>
      <c r="O99" s="24"/>
      <c r="P99" s="25"/>
      <c r="Q99" s="26"/>
      <c r="R99" s="26"/>
      <c r="S99" s="23"/>
      <c r="T99" s="23"/>
      <c r="U99" s="23"/>
      <c r="V99" s="11">
        <v>2</v>
      </c>
      <c r="W99" s="11" t="s">
        <v>285</v>
      </c>
      <c r="X99" s="11"/>
      <c r="Y99" s="23"/>
      <c r="Z99" s="23"/>
      <c r="AA99" s="23"/>
    </row>
    <row r="100" spans="1:27" ht="24.95" customHeight="1" x14ac:dyDescent="0.25">
      <c r="A100" s="23" t="s">
        <v>33</v>
      </c>
      <c r="B100" s="9">
        <v>45548</v>
      </c>
      <c r="C100" s="23" t="s">
        <v>10</v>
      </c>
      <c r="D100" s="23" t="s">
        <v>297</v>
      </c>
      <c r="E100" s="53" t="s">
        <v>299</v>
      </c>
      <c r="F100" s="55" t="s">
        <v>298</v>
      </c>
      <c r="G100" s="23"/>
      <c r="H100" s="45"/>
      <c r="I100" s="35"/>
      <c r="J100" s="23"/>
      <c r="K100" s="23"/>
      <c r="L100" s="35"/>
      <c r="M100" s="23"/>
      <c r="N100" s="34"/>
      <c r="O100" s="24"/>
      <c r="P100" s="25"/>
      <c r="Q100" s="26"/>
      <c r="R100" s="26"/>
      <c r="S100" s="23"/>
      <c r="T100" s="23"/>
      <c r="U100" s="23"/>
      <c r="V100" s="11">
        <v>1.5</v>
      </c>
      <c r="W100" s="11" t="s">
        <v>285</v>
      </c>
      <c r="X100" s="11"/>
      <c r="Y100" s="23"/>
      <c r="Z100" s="23"/>
      <c r="AA100" s="23"/>
    </row>
    <row r="101" spans="1:27" ht="24.95" customHeight="1" x14ac:dyDescent="0.25">
      <c r="A101" s="23" t="s">
        <v>33</v>
      </c>
      <c r="B101" s="9">
        <v>45548</v>
      </c>
      <c r="C101" s="23" t="s">
        <v>138</v>
      </c>
      <c r="D101" s="23" t="s">
        <v>300</v>
      </c>
      <c r="E101" s="53" t="s">
        <v>301</v>
      </c>
      <c r="F101" s="55" t="s">
        <v>302</v>
      </c>
      <c r="G101" s="23"/>
      <c r="H101" s="43"/>
      <c r="I101" s="35"/>
      <c r="J101" s="23"/>
      <c r="K101" s="23"/>
      <c r="L101" s="23"/>
      <c r="M101" s="23"/>
      <c r="N101" s="34"/>
      <c r="O101" s="24"/>
      <c r="P101" s="25"/>
      <c r="Q101" s="26"/>
      <c r="R101" s="26"/>
      <c r="S101" s="23"/>
      <c r="T101" s="23"/>
      <c r="U101" s="23"/>
      <c r="V101" s="11">
        <v>1.9</v>
      </c>
      <c r="W101" s="11" t="s">
        <v>285</v>
      </c>
      <c r="X101" s="11"/>
      <c r="Y101" s="23"/>
      <c r="Z101" s="23"/>
      <c r="AA101" s="23"/>
    </row>
    <row r="102" spans="1:27" ht="24.95" customHeight="1" x14ac:dyDescent="0.25">
      <c r="A102" s="23" t="s">
        <v>33</v>
      </c>
      <c r="B102" s="9">
        <v>45548</v>
      </c>
      <c r="C102" s="23" t="s">
        <v>59</v>
      </c>
      <c r="D102" s="23" t="s">
        <v>304</v>
      </c>
      <c r="E102" s="53" t="s">
        <v>305</v>
      </c>
      <c r="F102" s="55" t="s">
        <v>306</v>
      </c>
      <c r="G102" s="23"/>
      <c r="H102" s="43"/>
      <c r="I102" s="35"/>
      <c r="J102" s="23"/>
      <c r="K102" s="23"/>
      <c r="L102" s="23"/>
      <c r="M102" s="23"/>
      <c r="N102" s="34"/>
      <c r="O102" s="24"/>
      <c r="P102" s="25"/>
      <c r="Q102" s="26"/>
      <c r="R102" s="26"/>
      <c r="S102" s="23"/>
      <c r="T102" s="23"/>
      <c r="U102" s="23"/>
      <c r="V102" s="11">
        <v>3.24</v>
      </c>
      <c r="W102" s="11" t="s">
        <v>278</v>
      </c>
      <c r="X102" s="11"/>
      <c r="Y102" s="23"/>
      <c r="Z102" s="23"/>
      <c r="AA102" s="23"/>
    </row>
    <row r="103" spans="1:27" ht="24.95" customHeight="1" x14ac:dyDescent="0.25">
      <c r="A103" s="23" t="s">
        <v>33</v>
      </c>
      <c r="B103" s="9">
        <v>45549</v>
      </c>
      <c r="C103" s="23" t="s">
        <v>59</v>
      </c>
      <c r="D103" s="23" t="s">
        <v>375</v>
      </c>
      <c r="E103" s="53" t="s">
        <v>308</v>
      </c>
      <c r="F103" s="55" t="s">
        <v>309</v>
      </c>
      <c r="G103" s="23"/>
      <c r="H103" s="43"/>
      <c r="I103" s="35"/>
      <c r="J103" s="23"/>
      <c r="K103" s="23"/>
      <c r="L103" s="23"/>
      <c r="M103" s="23"/>
      <c r="N103" s="34"/>
      <c r="O103" s="24"/>
      <c r="P103" s="25"/>
      <c r="Q103" s="26"/>
      <c r="R103" s="26"/>
      <c r="S103" s="23"/>
      <c r="T103" s="23"/>
      <c r="U103" s="23"/>
      <c r="V103" s="11">
        <v>1.5</v>
      </c>
      <c r="W103" s="11" t="s">
        <v>278</v>
      </c>
      <c r="X103" s="11"/>
      <c r="Y103" s="23"/>
      <c r="Z103" s="23"/>
      <c r="AA103" s="23"/>
    </row>
    <row r="104" spans="1:27" ht="24.95" customHeight="1" x14ac:dyDescent="0.25">
      <c r="A104" s="23" t="s">
        <v>33</v>
      </c>
      <c r="B104" s="9">
        <v>45549</v>
      </c>
      <c r="C104" s="23" t="s">
        <v>52</v>
      </c>
      <c r="D104" s="23" t="s">
        <v>307</v>
      </c>
      <c r="E104" s="53" t="s">
        <v>311</v>
      </c>
      <c r="F104" s="55" t="s">
        <v>310</v>
      </c>
      <c r="G104" s="23"/>
      <c r="H104" s="43"/>
      <c r="I104" s="35"/>
      <c r="J104" s="23"/>
      <c r="K104" s="23"/>
      <c r="L104" s="23"/>
      <c r="M104" s="23"/>
      <c r="N104" s="34"/>
      <c r="O104" s="24"/>
      <c r="P104" s="25"/>
      <c r="Q104" s="26"/>
      <c r="R104" s="26"/>
      <c r="S104" s="23"/>
      <c r="T104" s="26"/>
      <c r="U104" s="26"/>
      <c r="V104" s="11" t="s">
        <v>312</v>
      </c>
      <c r="W104" s="11" t="s">
        <v>278</v>
      </c>
      <c r="X104" s="11"/>
      <c r="Y104" s="23"/>
      <c r="Z104" s="23"/>
      <c r="AA104" s="23"/>
    </row>
    <row r="105" spans="1:27" ht="24.95" customHeight="1" x14ac:dyDescent="0.25">
      <c r="A105" s="23" t="s">
        <v>33</v>
      </c>
      <c r="B105" s="9">
        <v>45550</v>
      </c>
      <c r="C105" s="23" t="s">
        <v>10</v>
      </c>
      <c r="D105" s="23" t="s">
        <v>185</v>
      </c>
      <c r="E105" s="53" t="s">
        <v>313</v>
      </c>
      <c r="F105" s="55" t="s">
        <v>314</v>
      </c>
      <c r="G105" s="23"/>
      <c r="H105" s="43"/>
      <c r="I105" s="35"/>
      <c r="J105" s="23"/>
      <c r="K105" s="23"/>
      <c r="L105" s="23"/>
      <c r="M105" s="23"/>
      <c r="N105" s="34"/>
      <c r="O105" s="24"/>
      <c r="P105" s="25"/>
      <c r="Q105" s="26"/>
      <c r="R105" s="26"/>
      <c r="S105" s="23"/>
      <c r="T105" s="23"/>
      <c r="U105" s="23"/>
      <c r="V105" s="11">
        <v>0.8</v>
      </c>
      <c r="W105" s="11" t="s">
        <v>278</v>
      </c>
      <c r="X105" s="11"/>
      <c r="Y105" s="23"/>
      <c r="Z105" s="23"/>
      <c r="AA105" s="23"/>
    </row>
    <row r="106" spans="1:27" ht="24.95" customHeight="1" x14ac:dyDescent="0.25">
      <c r="A106" s="23" t="s">
        <v>33</v>
      </c>
      <c r="B106" s="9">
        <v>45550</v>
      </c>
      <c r="C106" s="23" t="s">
        <v>10</v>
      </c>
      <c r="D106" s="23" t="s">
        <v>315</v>
      </c>
      <c r="E106" s="53" t="s">
        <v>317</v>
      </c>
      <c r="F106" s="55" t="s">
        <v>316</v>
      </c>
      <c r="G106" s="23"/>
      <c r="H106" s="43"/>
      <c r="I106" s="35"/>
      <c r="J106" s="23"/>
      <c r="K106" s="23"/>
      <c r="L106" s="23"/>
      <c r="M106" s="23"/>
      <c r="N106" s="34"/>
      <c r="O106" s="24"/>
      <c r="P106" s="25"/>
      <c r="Q106" s="26"/>
      <c r="R106" s="26"/>
      <c r="S106" s="23"/>
      <c r="T106" s="23"/>
      <c r="U106" s="26"/>
      <c r="V106" s="11">
        <v>1</v>
      </c>
      <c r="W106" s="11" t="s">
        <v>278</v>
      </c>
      <c r="X106" s="11"/>
      <c r="Y106" s="23"/>
      <c r="Z106" s="23"/>
      <c r="AA106" s="23"/>
    </row>
    <row r="107" spans="1:27" ht="24.95" customHeight="1" x14ac:dyDescent="0.25">
      <c r="A107" s="23" t="s">
        <v>12</v>
      </c>
      <c r="B107" s="9">
        <v>45550</v>
      </c>
      <c r="C107" s="23" t="s">
        <v>52</v>
      </c>
      <c r="D107" s="23" t="s">
        <v>324</v>
      </c>
      <c r="E107" s="53"/>
      <c r="F107" s="55"/>
      <c r="G107" s="23">
        <v>1</v>
      </c>
      <c r="H107" s="43"/>
      <c r="I107" s="35"/>
      <c r="J107" s="23"/>
      <c r="K107" s="23"/>
      <c r="L107" s="23"/>
      <c r="M107" s="23"/>
      <c r="N107" s="34"/>
      <c r="O107" s="24">
        <v>1</v>
      </c>
      <c r="P107" s="25">
        <v>4</v>
      </c>
      <c r="Q107" s="26"/>
      <c r="R107" s="26"/>
      <c r="S107" s="23"/>
      <c r="T107" s="23"/>
      <c r="U107" s="26"/>
      <c r="V107" s="11"/>
      <c r="W107" s="11"/>
      <c r="X107" s="11"/>
      <c r="Y107" s="23"/>
      <c r="Z107" s="23"/>
      <c r="AA107" s="23"/>
    </row>
    <row r="108" spans="1:27" ht="24.95" customHeight="1" x14ac:dyDescent="0.25">
      <c r="A108" s="23" t="s">
        <v>33</v>
      </c>
      <c r="B108" s="9">
        <v>45552</v>
      </c>
      <c r="C108" s="23" t="s">
        <v>10</v>
      </c>
      <c r="D108" s="23" t="s">
        <v>66</v>
      </c>
      <c r="E108" s="53" t="s">
        <v>317</v>
      </c>
      <c r="F108" s="55" t="s">
        <v>327</v>
      </c>
      <c r="G108" s="23"/>
      <c r="H108" s="43"/>
      <c r="I108" s="35"/>
      <c r="J108" s="23"/>
      <c r="K108" s="23"/>
      <c r="L108" s="23"/>
      <c r="M108" s="23"/>
      <c r="N108" s="34"/>
      <c r="O108" s="24"/>
      <c r="P108" s="25"/>
      <c r="Q108" s="26"/>
      <c r="R108" s="26"/>
      <c r="S108" s="23"/>
      <c r="T108" s="23"/>
      <c r="U108" s="26"/>
      <c r="V108" s="11">
        <v>0.7</v>
      </c>
      <c r="W108" s="11" t="s">
        <v>285</v>
      </c>
      <c r="X108" s="11"/>
      <c r="Y108" s="23"/>
      <c r="Z108" s="23"/>
      <c r="AA108" s="23"/>
    </row>
    <row r="109" spans="1:27" ht="24.95" customHeight="1" x14ac:dyDescent="0.25">
      <c r="A109" s="23" t="s">
        <v>33</v>
      </c>
      <c r="B109" s="9">
        <v>45552</v>
      </c>
      <c r="C109" s="23" t="s">
        <v>10</v>
      </c>
      <c r="D109" s="23" t="s">
        <v>37</v>
      </c>
      <c r="E109" s="53" t="s">
        <v>325</v>
      </c>
      <c r="F109" s="55" t="s">
        <v>326</v>
      </c>
      <c r="G109" s="23"/>
      <c r="H109" s="45"/>
      <c r="I109" s="35"/>
      <c r="J109" s="23"/>
      <c r="K109" s="46"/>
      <c r="L109" s="35"/>
      <c r="M109" s="23"/>
      <c r="N109" s="34"/>
      <c r="O109" s="24"/>
      <c r="P109" s="25"/>
      <c r="Q109" s="26"/>
      <c r="R109" s="26"/>
      <c r="S109" s="23"/>
      <c r="T109" s="23"/>
      <c r="U109" s="26"/>
      <c r="V109" s="11">
        <v>0.88</v>
      </c>
      <c r="W109" s="11" t="s">
        <v>285</v>
      </c>
      <c r="X109" s="11"/>
      <c r="Y109" s="23"/>
      <c r="Z109" s="23"/>
      <c r="AA109" s="23"/>
    </row>
    <row r="110" spans="1:27" ht="24.95" customHeight="1" x14ac:dyDescent="0.25">
      <c r="A110" s="23" t="s">
        <v>33</v>
      </c>
      <c r="B110" s="9">
        <v>45552</v>
      </c>
      <c r="C110" s="23" t="s">
        <v>56</v>
      </c>
      <c r="D110" s="23" t="s">
        <v>328</v>
      </c>
      <c r="E110" s="53" t="s">
        <v>336</v>
      </c>
      <c r="F110" s="55" t="s">
        <v>337</v>
      </c>
      <c r="G110" s="23"/>
      <c r="H110" s="45"/>
      <c r="I110" s="35"/>
      <c r="J110" s="23"/>
      <c r="K110" s="46"/>
      <c r="L110" s="35"/>
      <c r="M110" s="23"/>
      <c r="N110" s="34"/>
      <c r="O110" s="24"/>
      <c r="P110" s="25"/>
      <c r="Q110" s="26"/>
      <c r="R110" s="26"/>
      <c r="S110" s="23"/>
      <c r="T110" s="23"/>
      <c r="U110" s="23"/>
      <c r="V110" s="11">
        <v>10</v>
      </c>
      <c r="W110" s="11" t="s">
        <v>285</v>
      </c>
      <c r="X110" s="11"/>
      <c r="Y110" s="23"/>
      <c r="Z110" s="23"/>
      <c r="AA110" s="23"/>
    </row>
    <row r="111" spans="1:27" ht="24.95" customHeight="1" x14ac:dyDescent="0.25">
      <c r="A111" s="23" t="s">
        <v>33</v>
      </c>
      <c r="B111" s="9">
        <v>45553</v>
      </c>
      <c r="C111" s="23" t="s">
        <v>59</v>
      </c>
      <c r="D111" s="23" t="s">
        <v>60</v>
      </c>
      <c r="E111" s="54" t="s">
        <v>330</v>
      </c>
      <c r="F111" s="55" t="s">
        <v>329</v>
      </c>
      <c r="G111" s="23"/>
      <c r="H111" s="45"/>
      <c r="I111" s="35"/>
      <c r="J111" s="23"/>
      <c r="K111" s="23"/>
      <c r="L111" s="35"/>
      <c r="M111" s="35"/>
      <c r="N111" s="34"/>
      <c r="O111" s="24"/>
      <c r="P111" s="25"/>
      <c r="Q111" s="23"/>
      <c r="R111" s="26"/>
      <c r="S111" s="23"/>
      <c r="T111" s="23"/>
      <c r="U111" s="23"/>
      <c r="V111" s="11">
        <v>0.5</v>
      </c>
      <c r="W111" s="11" t="s">
        <v>278</v>
      </c>
      <c r="X111" s="11"/>
      <c r="Y111" s="23"/>
      <c r="Z111" s="23"/>
      <c r="AA111" s="23"/>
    </row>
    <row r="112" spans="1:27" ht="24.95" customHeight="1" x14ac:dyDescent="0.25">
      <c r="A112" s="23" t="s">
        <v>33</v>
      </c>
      <c r="B112" s="9">
        <v>45553</v>
      </c>
      <c r="C112" s="23" t="s">
        <v>10</v>
      </c>
      <c r="D112" s="23" t="s">
        <v>331</v>
      </c>
      <c r="E112" s="53" t="s">
        <v>332</v>
      </c>
      <c r="F112" s="55" t="s">
        <v>333</v>
      </c>
      <c r="G112" s="23"/>
      <c r="H112" s="45"/>
      <c r="I112" s="35"/>
      <c r="J112" s="23"/>
      <c r="K112" s="23"/>
      <c r="L112" s="35"/>
      <c r="M112" s="35"/>
      <c r="N112" s="34"/>
      <c r="O112" s="24"/>
      <c r="P112" s="25"/>
      <c r="Q112" s="23"/>
      <c r="R112" s="26"/>
      <c r="S112" s="23"/>
      <c r="T112" s="23"/>
      <c r="U112" s="23"/>
      <c r="V112" s="11">
        <v>0.7</v>
      </c>
      <c r="W112" s="11" t="s">
        <v>278</v>
      </c>
      <c r="X112" s="11"/>
      <c r="Y112" s="23"/>
      <c r="Z112" s="23"/>
      <c r="AA112" s="23"/>
    </row>
    <row r="113" spans="1:27" ht="24.95" customHeight="1" x14ac:dyDescent="0.25">
      <c r="A113" s="23" t="s">
        <v>33</v>
      </c>
      <c r="B113" s="9">
        <v>45553</v>
      </c>
      <c r="C113" s="23" t="s">
        <v>10</v>
      </c>
      <c r="D113" s="23" t="s">
        <v>66</v>
      </c>
      <c r="E113" s="54" t="s">
        <v>335</v>
      </c>
      <c r="F113" s="55" t="s">
        <v>334</v>
      </c>
      <c r="G113" s="23"/>
      <c r="H113" s="43"/>
      <c r="I113" s="35"/>
      <c r="J113" s="23"/>
      <c r="K113" s="23"/>
      <c r="L113" s="35"/>
      <c r="M113" s="23"/>
      <c r="N113" s="34"/>
      <c r="O113" s="24"/>
      <c r="P113" s="25"/>
      <c r="Q113" s="23"/>
      <c r="R113" s="26"/>
      <c r="S113" s="23"/>
      <c r="T113" s="23"/>
      <c r="U113" s="23"/>
      <c r="V113" s="11">
        <v>0.6</v>
      </c>
      <c r="W113" s="11" t="s">
        <v>278</v>
      </c>
      <c r="X113" s="11"/>
      <c r="Y113" s="23"/>
      <c r="Z113" s="23"/>
      <c r="AA113" s="23"/>
    </row>
    <row r="114" spans="1:27" ht="24.95" customHeight="1" x14ac:dyDescent="0.25">
      <c r="A114" s="23" t="s">
        <v>33</v>
      </c>
      <c r="B114" s="9">
        <v>45554</v>
      </c>
      <c r="C114" s="23" t="s">
        <v>10</v>
      </c>
      <c r="D114" s="23" t="s">
        <v>233</v>
      </c>
      <c r="E114" s="53" t="s">
        <v>339</v>
      </c>
      <c r="F114" s="55" t="s">
        <v>338</v>
      </c>
      <c r="G114" s="23"/>
      <c r="H114" s="43"/>
      <c r="I114" s="35"/>
      <c r="J114" s="23"/>
      <c r="K114" s="23"/>
      <c r="L114" s="23"/>
      <c r="M114" s="23"/>
      <c r="N114" s="34"/>
      <c r="O114" s="24"/>
      <c r="P114" s="25"/>
      <c r="Q114" s="23"/>
      <c r="R114" s="26"/>
      <c r="S114" s="23"/>
      <c r="T114" s="23"/>
      <c r="U114" s="23"/>
      <c r="V114" s="11">
        <v>0.32</v>
      </c>
      <c r="W114" s="11" t="s">
        <v>285</v>
      </c>
      <c r="X114" s="11"/>
      <c r="Y114" s="23"/>
      <c r="Z114" s="23"/>
      <c r="AA114" s="23"/>
    </row>
    <row r="115" spans="1:27" ht="24.95" customHeight="1" x14ac:dyDescent="0.25">
      <c r="A115" s="23" t="s">
        <v>33</v>
      </c>
      <c r="B115" s="9">
        <v>45554</v>
      </c>
      <c r="C115" s="23" t="s">
        <v>10</v>
      </c>
      <c r="D115" s="23" t="s">
        <v>43</v>
      </c>
      <c r="E115" s="53" t="s">
        <v>340</v>
      </c>
      <c r="F115" s="55" t="s">
        <v>341</v>
      </c>
      <c r="G115" s="23"/>
      <c r="H115" s="43"/>
      <c r="I115" s="35"/>
      <c r="J115" s="47"/>
      <c r="K115" s="23"/>
      <c r="L115" s="35"/>
      <c r="M115" s="35"/>
      <c r="N115" s="34"/>
      <c r="O115" s="24"/>
      <c r="P115" s="25"/>
      <c r="Q115" s="23"/>
      <c r="R115" s="26"/>
      <c r="S115" s="23"/>
      <c r="T115" s="23"/>
      <c r="U115" s="23"/>
      <c r="V115" s="11">
        <v>1.3</v>
      </c>
      <c r="W115" s="11" t="s">
        <v>278</v>
      </c>
      <c r="X115" s="11"/>
      <c r="Y115" s="23"/>
      <c r="Z115" s="23"/>
      <c r="AA115" s="23"/>
    </row>
    <row r="116" spans="1:27" ht="24.95" customHeight="1" x14ac:dyDescent="0.25">
      <c r="A116" s="23" t="s">
        <v>33</v>
      </c>
      <c r="B116" s="9">
        <v>45554</v>
      </c>
      <c r="C116" s="23" t="s">
        <v>31</v>
      </c>
      <c r="D116" s="23" t="s">
        <v>342</v>
      </c>
      <c r="E116" s="54" t="s">
        <v>344</v>
      </c>
      <c r="F116" s="55" t="s">
        <v>343</v>
      </c>
      <c r="G116" s="23"/>
      <c r="H116" s="43"/>
      <c r="I116" s="35"/>
      <c r="J116" s="47"/>
      <c r="K116" s="23"/>
      <c r="L116" s="23"/>
      <c r="M116" s="35"/>
      <c r="N116" s="34"/>
      <c r="O116" s="24"/>
      <c r="P116" s="25"/>
      <c r="Q116" s="23"/>
      <c r="R116" s="26"/>
      <c r="S116" s="23"/>
      <c r="T116" s="23"/>
      <c r="U116" s="23"/>
      <c r="V116" s="11">
        <v>3.7</v>
      </c>
      <c r="W116" s="11" t="s">
        <v>278</v>
      </c>
      <c r="X116" s="11"/>
      <c r="Y116" s="23"/>
      <c r="Z116" s="23"/>
      <c r="AA116" s="23"/>
    </row>
    <row r="117" spans="1:27" ht="24.95" customHeight="1" x14ac:dyDescent="0.25">
      <c r="A117" s="23" t="s">
        <v>33</v>
      </c>
      <c r="B117" s="9">
        <v>45555</v>
      </c>
      <c r="C117" s="23" t="s">
        <v>56</v>
      </c>
      <c r="D117" s="23" t="s">
        <v>88</v>
      </c>
      <c r="E117" s="53" t="s">
        <v>345</v>
      </c>
      <c r="F117" s="55" t="s">
        <v>346</v>
      </c>
      <c r="G117" s="23"/>
      <c r="H117" s="43"/>
      <c r="I117" s="35"/>
      <c r="J117" s="47"/>
      <c r="K117" s="23"/>
      <c r="L117" s="35"/>
      <c r="M117" s="35"/>
      <c r="N117" s="34"/>
      <c r="O117" s="24"/>
      <c r="P117" s="25"/>
      <c r="Q117" s="23"/>
      <c r="R117" s="26"/>
      <c r="S117" s="23"/>
      <c r="T117" s="23"/>
      <c r="U117" s="23"/>
      <c r="V117" s="11">
        <v>10</v>
      </c>
      <c r="W117" s="11" t="s">
        <v>278</v>
      </c>
      <c r="X117" s="11"/>
      <c r="Y117" s="23"/>
      <c r="Z117" s="23"/>
      <c r="AA117" s="23" t="s">
        <v>349</v>
      </c>
    </row>
    <row r="118" spans="1:27" ht="24.95" customHeight="1" x14ac:dyDescent="0.25">
      <c r="A118" s="23" t="s">
        <v>33</v>
      </c>
      <c r="B118" s="9">
        <v>45557</v>
      </c>
      <c r="C118" s="23" t="s">
        <v>59</v>
      </c>
      <c r="D118" s="23" t="s">
        <v>374</v>
      </c>
      <c r="E118" s="53" t="s">
        <v>347</v>
      </c>
      <c r="F118" s="55" t="s">
        <v>348</v>
      </c>
      <c r="G118" s="23"/>
      <c r="H118" s="43"/>
      <c r="I118" s="35"/>
      <c r="J118" s="47"/>
      <c r="K118" s="23"/>
      <c r="L118" s="35"/>
      <c r="M118" s="35"/>
      <c r="N118" s="34"/>
      <c r="O118" s="24"/>
      <c r="P118" s="25"/>
      <c r="Q118" s="23"/>
      <c r="R118" s="26"/>
      <c r="S118" s="23"/>
      <c r="T118" s="23"/>
      <c r="U118" s="23"/>
      <c r="V118" s="11">
        <v>0.18099999999999999</v>
      </c>
      <c r="W118" s="11" t="s">
        <v>278</v>
      </c>
      <c r="X118" s="11"/>
      <c r="Y118" s="23"/>
      <c r="Z118" s="23"/>
      <c r="AA118" s="23"/>
    </row>
    <row r="119" spans="1:27" ht="24.95" customHeight="1" x14ac:dyDescent="0.25">
      <c r="A119" s="23" t="s">
        <v>33</v>
      </c>
      <c r="B119" s="9">
        <v>45557</v>
      </c>
      <c r="C119" s="23" t="s">
        <v>10</v>
      </c>
      <c r="D119" s="23" t="s">
        <v>37</v>
      </c>
      <c r="E119" s="53" t="s">
        <v>350</v>
      </c>
      <c r="F119" s="55" t="s">
        <v>351</v>
      </c>
      <c r="G119" s="23"/>
      <c r="H119" s="48"/>
      <c r="I119" s="35"/>
      <c r="J119" s="47"/>
      <c r="K119" s="23"/>
      <c r="L119" s="35"/>
      <c r="M119" s="35"/>
      <c r="N119" s="23"/>
      <c r="O119" s="24"/>
      <c r="P119" s="25"/>
      <c r="Q119" s="23"/>
      <c r="R119" s="23"/>
      <c r="S119" s="23"/>
      <c r="T119" s="23"/>
      <c r="U119" s="23"/>
      <c r="V119" s="11">
        <v>0.4</v>
      </c>
      <c r="W119" s="11" t="s">
        <v>285</v>
      </c>
      <c r="X119" s="11"/>
      <c r="Y119" s="23"/>
      <c r="Z119" s="23"/>
      <c r="AA119" s="23"/>
    </row>
    <row r="120" spans="1:27" ht="24.95" customHeight="1" x14ac:dyDescent="0.25">
      <c r="A120" s="23" t="s">
        <v>33</v>
      </c>
      <c r="B120" s="9">
        <v>45558</v>
      </c>
      <c r="C120" s="23" t="s">
        <v>10</v>
      </c>
      <c r="D120" s="23" t="s">
        <v>233</v>
      </c>
      <c r="E120" s="53" t="s">
        <v>354</v>
      </c>
      <c r="F120" s="55" t="s">
        <v>355</v>
      </c>
      <c r="G120" s="23"/>
      <c r="H120" s="48"/>
      <c r="I120" s="35"/>
      <c r="J120" s="47"/>
      <c r="K120" s="23"/>
      <c r="L120" s="35"/>
      <c r="M120" s="44"/>
      <c r="N120" s="23"/>
      <c r="O120" s="24"/>
      <c r="P120" s="25"/>
      <c r="Q120" s="23"/>
      <c r="R120" s="23"/>
      <c r="S120" s="23"/>
      <c r="T120" s="23"/>
      <c r="U120" s="26"/>
      <c r="V120" s="11">
        <v>0.5</v>
      </c>
      <c r="W120" s="11" t="s">
        <v>278</v>
      </c>
      <c r="X120" s="11"/>
      <c r="Y120" s="23"/>
      <c r="Z120" s="23"/>
      <c r="AA120" s="23"/>
    </row>
    <row r="121" spans="1:27" ht="24.95" customHeight="1" x14ac:dyDescent="0.25">
      <c r="A121" s="23" t="s">
        <v>33</v>
      </c>
      <c r="B121" s="9">
        <v>45558</v>
      </c>
      <c r="C121" s="23" t="s">
        <v>10</v>
      </c>
      <c r="D121" s="23" t="s">
        <v>356</v>
      </c>
      <c r="E121" s="53" t="s">
        <v>364</v>
      </c>
      <c r="F121" s="55" t="s">
        <v>365</v>
      </c>
      <c r="G121" s="23"/>
      <c r="H121" s="48"/>
      <c r="I121" s="35"/>
      <c r="J121" s="47"/>
      <c r="K121" s="23"/>
      <c r="L121" s="35"/>
      <c r="M121" s="44"/>
      <c r="N121" s="23"/>
      <c r="O121" s="24"/>
      <c r="P121" s="25"/>
      <c r="Q121" s="23"/>
      <c r="R121" s="23"/>
      <c r="S121" s="23"/>
      <c r="T121" s="23"/>
      <c r="U121" s="26"/>
      <c r="V121" s="11">
        <v>0.505</v>
      </c>
      <c r="W121" s="11" t="s">
        <v>278</v>
      </c>
      <c r="X121" s="11"/>
      <c r="Y121" s="23"/>
      <c r="Z121" s="23"/>
      <c r="AA121" s="23"/>
    </row>
    <row r="122" spans="1:27" ht="24.95" customHeight="1" x14ac:dyDescent="0.25">
      <c r="A122" s="23" t="s">
        <v>33</v>
      </c>
      <c r="B122" s="9">
        <v>45558</v>
      </c>
      <c r="C122" s="23" t="s">
        <v>10</v>
      </c>
      <c r="D122" s="23" t="s">
        <v>357</v>
      </c>
      <c r="E122" s="53" t="s">
        <v>366</v>
      </c>
      <c r="F122" s="55" t="s">
        <v>367</v>
      </c>
      <c r="G122" s="23"/>
      <c r="H122" s="48"/>
      <c r="I122" s="35"/>
      <c r="J122" s="47"/>
      <c r="K122" s="23"/>
      <c r="L122" s="35"/>
      <c r="M122" s="44"/>
      <c r="N122" s="23"/>
      <c r="O122" s="24"/>
      <c r="P122" s="25"/>
      <c r="Q122" s="23"/>
      <c r="R122" s="23"/>
      <c r="S122" s="23"/>
      <c r="T122" s="23"/>
      <c r="U122" s="26"/>
      <c r="V122" s="11">
        <v>1</v>
      </c>
      <c r="W122" s="11" t="s">
        <v>278</v>
      </c>
      <c r="X122" s="11"/>
      <c r="Y122" s="23"/>
      <c r="Z122" s="23"/>
      <c r="AA122" s="23"/>
    </row>
    <row r="123" spans="1:27" ht="24.95" customHeight="1" x14ac:dyDescent="0.25">
      <c r="A123" s="23" t="s">
        <v>33</v>
      </c>
      <c r="B123" s="9">
        <v>45559</v>
      </c>
      <c r="C123" s="23" t="s">
        <v>138</v>
      </c>
      <c r="D123" s="23" t="s">
        <v>361</v>
      </c>
      <c r="E123" s="53" t="s">
        <v>362</v>
      </c>
      <c r="F123" s="55" t="s">
        <v>363</v>
      </c>
      <c r="G123" s="23"/>
      <c r="H123" s="48"/>
      <c r="I123" s="35"/>
      <c r="J123" s="47"/>
      <c r="K123" s="23"/>
      <c r="L123" s="35"/>
      <c r="M123" s="44"/>
      <c r="N123" s="23"/>
      <c r="O123" s="24"/>
      <c r="P123" s="25"/>
      <c r="Q123" s="23"/>
      <c r="R123" s="23"/>
      <c r="S123" s="23"/>
      <c r="T123" s="23"/>
      <c r="U123" s="26"/>
      <c r="V123" s="11">
        <v>5</v>
      </c>
      <c r="W123" s="11" t="s">
        <v>278</v>
      </c>
      <c r="X123" s="11"/>
      <c r="Y123" s="23"/>
      <c r="Z123" s="23"/>
      <c r="AA123" s="23"/>
    </row>
    <row r="124" spans="1:27" ht="24.95" customHeight="1" x14ac:dyDescent="0.25">
      <c r="A124" s="23" t="s">
        <v>33</v>
      </c>
      <c r="B124" s="9">
        <v>45559</v>
      </c>
      <c r="C124" s="23" t="s">
        <v>10</v>
      </c>
      <c r="D124" s="23" t="s">
        <v>368</v>
      </c>
      <c r="E124" s="53" t="s">
        <v>370</v>
      </c>
      <c r="F124" s="55" t="s">
        <v>371</v>
      </c>
      <c r="G124" s="23"/>
      <c r="H124" s="48"/>
      <c r="I124" s="35"/>
      <c r="J124" s="47"/>
      <c r="K124" s="23"/>
      <c r="L124" s="35"/>
      <c r="M124" s="44"/>
      <c r="N124" s="23"/>
      <c r="O124" s="24"/>
      <c r="P124" s="25"/>
      <c r="Q124" s="23"/>
      <c r="R124" s="23"/>
      <c r="S124" s="23"/>
      <c r="T124" s="23"/>
      <c r="U124" s="26"/>
      <c r="V124" s="11">
        <v>0.7</v>
      </c>
      <c r="W124" s="11" t="s">
        <v>278</v>
      </c>
      <c r="X124" s="11"/>
      <c r="Y124" s="23"/>
      <c r="Z124" s="23"/>
      <c r="AA124" s="23"/>
    </row>
    <row r="125" spans="1:27" ht="24.95" customHeight="1" x14ac:dyDescent="0.25">
      <c r="A125" s="23" t="s">
        <v>33</v>
      </c>
      <c r="B125" s="9">
        <v>45559</v>
      </c>
      <c r="C125" s="23" t="s">
        <v>59</v>
      </c>
      <c r="D125" s="23" t="s">
        <v>369</v>
      </c>
      <c r="E125" s="53" t="s">
        <v>372</v>
      </c>
      <c r="F125" s="55" t="s">
        <v>373</v>
      </c>
      <c r="G125" s="23"/>
      <c r="H125" s="48"/>
      <c r="I125" s="35"/>
      <c r="J125" s="47"/>
      <c r="K125" s="23"/>
      <c r="L125" s="35"/>
      <c r="M125" s="44"/>
      <c r="N125" s="23"/>
      <c r="O125" s="24"/>
      <c r="P125" s="25"/>
      <c r="Q125" s="23"/>
      <c r="R125" s="23"/>
      <c r="S125" s="23"/>
      <c r="T125" s="23"/>
      <c r="U125" s="26"/>
      <c r="V125" s="11">
        <v>1.3</v>
      </c>
      <c r="W125" s="11" t="s">
        <v>278</v>
      </c>
      <c r="X125" s="11"/>
      <c r="Y125" s="23"/>
      <c r="Z125" s="23"/>
      <c r="AA125" s="23"/>
    </row>
    <row r="126" spans="1:27" ht="24.95" customHeight="1" x14ac:dyDescent="0.25">
      <c r="A126" s="23" t="s">
        <v>33</v>
      </c>
      <c r="B126" s="9">
        <v>45563</v>
      </c>
      <c r="C126" s="23" t="s">
        <v>31</v>
      </c>
      <c r="D126" s="23" t="s">
        <v>342</v>
      </c>
      <c r="E126" s="53" t="s">
        <v>376</v>
      </c>
      <c r="F126" s="55" t="s">
        <v>377</v>
      </c>
      <c r="G126" s="23"/>
      <c r="H126" s="48"/>
      <c r="I126" s="35"/>
      <c r="J126" s="47"/>
      <c r="K126" s="23"/>
      <c r="L126" s="35"/>
      <c r="M126" s="44"/>
      <c r="N126" s="23"/>
      <c r="O126" s="24"/>
      <c r="P126" s="25"/>
      <c r="Q126" s="23"/>
      <c r="R126" s="23"/>
      <c r="S126" s="23"/>
      <c r="T126" s="23"/>
      <c r="U126" s="26"/>
      <c r="V126" s="11">
        <v>2</v>
      </c>
      <c r="W126" s="11" t="s">
        <v>278</v>
      </c>
      <c r="X126" s="11"/>
      <c r="Y126" s="23"/>
      <c r="Z126" s="23"/>
      <c r="AA126" s="23" t="s">
        <v>349</v>
      </c>
    </row>
    <row r="127" spans="1:27" ht="24.95" customHeight="1" x14ac:dyDescent="0.25">
      <c r="A127" s="23" t="s">
        <v>33</v>
      </c>
      <c r="B127" s="9">
        <v>45566</v>
      </c>
      <c r="C127" s="23" t="s">
        <v>59</v>
      </c>
      <c r="D127" s="23" t="s">
        <v>60</v>
      </c>
      <c r="E127" s="53" t="s">
        <v>378</v>
      </c>
      <c r="F127" s="55" t="s">
        <v>379</v>
      </c>
      <c r="G127" s="23"/>
      <c r="H127" s="48"/>
      <c r="I127" s="35"/>
      <c r="J127" s="47"/>
      <c r="K127" s="23"/>
      <c r="L127" s="35"/>
      <c r="M127" s="44"/>
      <c r="N127" s="23"/>
      <c r="O127" s="24"/>
      <c r="P127" s="25"/>
      <c r="Q127" s="23"/>
      <c r="R127" s="23"/>
      <c r="S127" s="23"/>
      <c r="T127" s="23"/>
      <c r="U127" s="26"/>
      <c r="V127" s="11">
        <v>1.7</v>
      </c>
      <c r="W127" s="11" t="s">
        <v>278</v>
      </c>
      <c r="X127" s="11"/>
      <c r="Y127" s="23"/>
      <c r="Z127" s="23"/>
      <c r="AA127" s="23"/>
    </row>
    <row r="128" spans="1:27" ht="24.95" customHeight="1" x14ac:dyDescent="0.25">
      <c r="A128" s="23" t="s">
        <v>33</v>
      </c>
      <c r="B128" s="9">
        <v>45567</v>
      </c>
      <c r="C128" s="23" t="s">
        <v>59</v>
      </c>
      <c r="D128" s="23" t="s">
        <v>60</v>
      </c>
      <c r="E128" s="53" t="s">
        <v>380</v>
      </c>
      <c r="F128" s="55" t="s">
        <v>381</v>
      </c>
      <c r="G128" s="23"/>
      <c r="H128" s="48"/>
      <c r="I128" s="35"/>
      <c r="J128" s="47"/>
      <c r="K128" s="23"/>
      <c r="L128" s="35"/>
      <c r="M128" s="44"/>
      <c r="N128" s="23"/>
      <c r="O128" s="24"/>
      <c r="P128" s="25"/>
      <c r="Q128" s="23"/>
      <c r="R128" s="23"/>
      <c r="S128" s="23"/>
      <c r="T128" s="23"/>
      <c r="U128" s="26"/>
      <c r="V128" s="11">
        <v>0.9</v>
      </c>
      <c r="W128" s="11" t="s">
        <v>278</v>
      </c>
      <c r="X128" s="11"/>
      <c r="Y128" s="23"/>
      <c r="Z128" s="23"/>
      <c r="AA128" s="23"/>
    </row>
    <row r="129" spans="1:27" ht="24.95" customHeight="1" x14ac:dyDescent="0.25">
      <c r="A129" s="23" t="s">
        <v>33</v>
      </c>
      <c r="B129" s="9">
        <v>45568</v>
      </c>
      <c r="C129" s="23" t="s">
        <v>10</v>
      </c>
      <c r="D129" s="23" t="s">
        <v>97</v>
      </c>
      <c r="E129" s="53" t="s">
        <v>382</v>
      </c>
      <c r="F129" s="55" t="s">
        <v>383</v>
      </c>
      <c r="G129" s="23"/>
      <c r="H129" s="48"/>
      <c r="I129" s="35"/>
      <c r="J129" s="47"/>
      <c r="K129" s="23"/>
      <c r="L129" s="35"/>
      <c r="M129" s="44"/>
      <c r="N129" s="23"/>
      <c r="O129" s="24"/>
      <c r="P129" s="25"/>
      <c r="Q129" s="23"/>
      <c r="R129" s="23"/>
      <c r="S129" s="23"/>
      <c r="T129" s="23"/>
      <c r="U129" s="26"/>
      <c r="V129" s="11">
        <v>0.5</v>
      </c>
      <c r="W129" s="11" t="s">
        <v>278</v>
      </c>
      <c r="X129" s="11"/>
      <c r="Y129" s="23"/>
      <c r="Z129" s="23"/>
      <c r="AA129" s="23"/>
    </row>
    <row r="130" spans="1:27" ht="24.95" customHeight="1" x14ac:dyDescent="0.25">
      <c r="A130" s="23" t="s">
        <v>12</v>
      </c>
      <c r="B130" s="9">
        <v>45571</v>
      </c>
      <c r="C130" s="23" t="s">
        <v>236</v>
      </c>
      <c r="D130" s="23" t="s">
        <v>388</v>
      </c>
      <c r="E130" s="53"/>
      <c r="F130" s="55"/>
      <c r="G130" s="23">
        <v>1</v>
      </c>
      <c r="H130" s="48"/>
      <c r="I130" s="35"/>
      <c r="J130" s="47"/>
      <c r="K130" s="23"/>
      <c r="L130" s="35"/>
      <c r="M130" s="44"/>
      <c r="N130" s="23"/>
      <c r="O130" s="24">
        <v>4</v>
      </c>
      <c r="P130" s="25">
        <v>14</v>
      </c>
      <c r="Q130" s="23"/>
      <c r="R130" s="23"/>
      <c r="S130" s="23"/>
      <c r="T130" s="23"/>
      <c r="U130" s="26"/>
      <c r="V130" s="11"/>
      <c r="W130" s="11"/>
      <c r="X130" s="11"/>
      <c r="Y130" s="23"/>
      <c r="Z130" s="23"/>
      <c r="AA130" s="23"/>
    </row>
    <row r="131" spans="1:27" ht="24.95" customHeight="1" x14ac:dyDescent="0.25">
      <c r="A131" s="23" t="s">
        <v>12</v>
      </c>
      <c r="B131" s="9">
        <v>45572</v>
      </c>
      <c r="C131" s="23" t="s">
        <v>138</v>
      </c>
      <c r="D131" s="23" t="s">
        <v>386</v>
      </c>
      <c r="E131" s="53" t="s">
        <v>384</v>
      </c>
      <c r="F131" s="55" t="s">
        <v>385</v>
      </c>
      <c r="G131" s="23">
        <v>4</v>
      </c>
      <c r="H131" s="48"/>
      <c r="I131" s="35"/>
      <c r="J131" s="47"/>
      <c r="K131" s="23"/>
      <c r="L131" s="35"/>
      <c r="M131" s="44"/>
      <c r="N131" s="23"/>
      <c r="O131" s="24">
        <v>3</v>
      </c>
      <c r="P131" s="25">
        <v>9</v>
      </c>
      <c r="Q131" s="23"/>
      <c r="R131" s="23"/>
      <c r="S131" s="23"/>
      <c r="T131" s="23"/>
      <c r="U131" s="26"/>
      <c r="V131" s="11"/>
      <c r="W131" s="11"/>
      <c r="X131" s="11"/>
      <c r="Y131" s="23"/>
      <c r="Z131" s="23"/>
      <c r="AA131" s="23" t="s">
        <v>387</v>
      </c>
    </row>
    <row r="132" spans="1:27" ht="24.95" customHeight="1" x14ac:dyDescent="0.25">
      <c r="A132" s="23" t="s">
        <v>33</v>
      </c>
      <c r="B132" s="9">
        <v>45574</v>
      </c>
      <c r="C132" s="23" t="s">
        <v>34</v>
      </c>
      <c r="D132" s="23" t="s">
        <v>398</v>
      </c>
      <c r="E132" s="53" t="s">
        <v>399</v>
      </c>
      <c r="F132" s="55" t="s">
        <v>400</v>
      </c>
      <c r="G132" s="23"/>
      <c r="H132" s="48"/>
      <c r="I132" s="35"/>
      <c r="J132" s="47"/>
      <c r="K132" s="23"/>
      <c r="L132" s="35"/>
      <c r="M132" s="44"/>
      <c r="N132" s="23"/>
      <c r="O132" s="24"/>
      <c r="P132" s="25"/>
      <c r="Q132" s="23"/>
      <c r="R132" s="23"/>
      <c r="S132" s="23"/>
      <c r="T132" s="23"/>
      <c r="U132" s="26"/>
      <c r="V132" s="11">
        <v>0.7</v>
      </c>
      <c r="W132" s="11" t="s">
        <v>278</v>
      </c>
      <c r="X132" s="11"/>
      <c r="Y132" s="23"/>
      <c r="Z132" s="23"/>
      <c r="AA132" s="23"/>
    </row>
    <row r="133" spans="1:27" ht="24.95" customHeight="1" x14ac:dyDescent="0.25">
      <c r="A133" s="23" t="s">
        <v>33</v>
      </c>
      <c r="B133" s="9">
        <v>45577</v>
      </c>
      <c r="C133" s="23" t="s">
        <v>59</v>
      </c>
      <c r="D133" s="23" t="s">
        <v>60</v>
      </c>
      <c r="E133" s="53" t="s">
        <v>389</v>
      </c>
      <c r="F133" s="55" t="s">
        <v>390</v>
      </c>
      <c r="G133" s="23"/>
      <c r="H133" s="48"/>
      <c r="I133" s="35"/>
      <c r="J133" s="47"/>
      <c r="K133" s="23"/>
      <c r="L133" s="35"/>
      <c r="M133" s="44"/>
      <c r="N133" s="23"/>
      <c r="O133" s="24"/>
      <c r="P133" s="25"/>
      <c r="Q133" s="23"/>
      <c r="R133" s="23"/>
      <c r="S133" s="23"/>
      <c r="T133" s="23"/>
      <c r="U133" s="26"/>
      <c r="V133" s="11">
        <v>0.47799999999999998</v>
      </c>
      <c r="W133" s="11" t="s">
        <v>278</v>
      </c>
      <c r="X133" s="11"/>
      <c r="Y133" s="23"/>
      <c r="Z133" s="23"/>
      <c r="AA133" s="23"/>
    </row>
    <row r="134" spans="1:27" ht="24.95" customHeight="1" x14ac:dyDescent="0.25">
      <c r="A134" s="23" t="s">
        <v>33</v>
      </c>
      <c r="B134" s="9">
        <v>45578</v>
      </c>
      <c r="C134" s="23" t="s">
        <v>52</v>
      </c>
      <c r="D134" s="23" t="s">
        <v>307</v>
      </c>
      <c r="E134" s="53"/>
      <c r="F134" s="55"/>
      <c r="G134" s="23"/>
      <c r="H134" s="48"/>
      <c r="I134" s="35"/>
      <c r="J134" s="47"/>
      <c r="K134" s="23"/>
      <c r="L134" s="35"/>
      <c r="M134" s="44"/>
      <c r="N134" s="23"/>
      <c r="O134" s="24"/>
      <c r="P134" s="25"/>
      <c r="Q134" s="23"/>
      <c r="R134" s="23"/>
      <c r="S134" s="23"/>
      <c r="T134" s="23"/>
      <c r="U134" s="26"/>
      <c r="V134" s="11">
        <v>0.5</v>
      </c>
      <c r="W134" s="11" t="s">
        <v>278</v>
      </c>
      <c r="X134" s="11"/>
      <c r="Y134" s="23"/>
      <c r="Z134" s="23"/>
      <c r="AA134" s="23" t="s">
        <v>393</v>
      </c>
    </row>
    <row r="135" spans="1:27" ht="24.95" customHeight="1" x14ac:dyDescent="0.25">
      <c r="A135" s="23" t="s">
        <v>33</v>
      </c>
      <c r="B135" s="9">
        <v>45578</v>
      </c>
      <c r="C135" s="23" t="s">
        <v>10</v>
      </c>
      <c r="D135" s="23" t="s">
        <v>68</v>
      </c>
      <c r="E135" s="53" t="s">
        <v>391</v>
      </c>
      <c r="F135" s="55" t="s">
        <v>392</v>
      </c>
      <c r="G135" s="23"/>
      <c r="H135" s="48"/>
      <c r="I135" s="35"/>
      <c r="J135" s="47"/>
      <c r="K135" s="23"/>
      <c r="L135" s="35"/>
      <c r="M135" s="44"/>
      <c r="N135" s="23"/>
      <c r="O135" s="24"/>
      <c r="P135" s="25"/>
      <c r="Q135" s="23"/>
      <c r="R135" s="23"/>
      <c r="S135" s="23"/>
      <c r="T135" s="23"/>
      <c r="U135" s="26"/>
      <c r="V135" s="11">
        <v>2</v>
      </c>
      <c r="W135" s="11" t="s">
        <v>278</v>
      </c>
      <c r="X135" s="11"/>
      <c r="Y135" s="23"/>
      <c r="Z135" s="23"/>
      <c r="AA135" s="23"/>
    </row>
    <row r="136" spans="1:27" ht="24.95" customHeight="1" x14ac:dyDescent="0.25">
      <c r="A136" s="23" t="s">
        <v>33</v>
      </c>
      <c r="B136" s="9">
        <v>45578</v>
      </c>
      <c r="C136" s="23" t="s">
        <v>24</v>
      </c>
      <c r="D136" s="23" t="s">
        <v>394</v>
      </c>
      <c r="E136" s="53"/>
      <c r="F136" s="55"/>
      <c r="G136" s="23"/>
      <c r="H136" s="48"/>
      <c r="I136" s="35"/>
      <c r="J136" s="47"/>
      <c r="K136" s="23"/>
      <c r="L136" s="35"/>
      <c r="M136" s="44"/>
      <c r="N136" s="23"/>
      <c r="O136" s="24"/>
      <c r="P136" s="25"/>
      <c r="Q136" s="23"/>
      <c r="R136" s="23"/>
      <c r="S136" s="23"/>
      <c r="T136" s="23"/>
      <c r="U136" s="26"/>
      <c r="V136" s="11"/>
      <c r="W136" s="11"/>
      <c r="X136" s="11"/>
      <c r="Y136" s="23"/>
      <c r="Z136" s="23"/>
      <c r="AA136" s="23" t="s">
        <v>410</v>
      </c>
    </row>
    <row r="137" spans="1:27" ht="24.95" customHeight="1" x14ac:dyDescent="0.25">
      <c r="A137" s="23" t="s">
        <v>33</v>
      </c>
      <c r="B137" s="9">
        <v>45578</v>
      </c>
      <c r="C137" s="23" t="s">
        <v>81</v>
      </c>
      <c r="D137" s="23" t="s">
        <v>395</v>
      </c>
      <c r="E137" s="53" t="s">
        <v>396</v>
      </c>
      <c r="F137" s="55" t="s">
        <v>397</v>
      </c>
      <c r="G137" s="23"/>
      <c r="H137" s="48"/>
      <c r="I137" s="35"/>
      <c r="J137" s="47"/>
      <c r="K137" s="23"/>
      <c r="L137" s="35"/>
      <c r="M137" s="44"/>
      <c r="N137" s="23"/>
      <c r="O137" s="24"/>
      <c r="P137" s="25"/>
      <c r="Q137" s="23"/>
      <c r="R137" s="23"/>
      <c r="S137" s="23"/>
      <c r="T137" s="23"/>
      <c r="U137" s="26"/>
      <c r="V137" s="11">
        <v>3.7</v>
      </c>
      <c r="W137" s="11" t="s">
        <v>278</v>
      </c>
      <c r="X137" s="11"/>
      <c r="Y137" s="23"/>
      <c r="Z137" s="23"/>
      <c r="AA137" s="23"/>
    </row>
    <row r="138" spans="1:27" ht="24.95" customHeight="1" x14ac:dyDescent="0.25">
      <c r="A138" s="23"/>
      <c r="B138" s="14"/>
      <c r="C138" s="23"/>
      <c r="D138" s="23"/>
      <c r="E138" s="53"/>
      <c r="F138" s="55"/>
      <c r="G138" s="23"/>
      <c r="H138" s="48"/>
      <c r="I138" s="35"/>
      <c r="J138" s="47"/>
      <c r="K138" s="23"/>
      <c r="L138" s="35"/>
      <c r="M138" s="44"/>
      <c r="N138" s="23"/>
      <c r="O138" s="24"/>
      <c r="P138" s="25"/>
      <c r="Q138" s="23"/>
      <c r="R138" s="23"/>
      <c r="S138" s="23"/>
      <c r="T138" s="23"/>
      <c r="U138" s="26"/>
      <c r="V138" s="11"/>
      <c r="W138" s="11"/>
      <c r="X138" s="11"/>
      <c r="Y138" s="23"/>
      <c r="Z138" s="23"/>
      <c r="AA138" s="23"/>
    </row>
    <row r="139" spans="1:27" ht="24.95" customHeight="1" x14ac:dyDescent="0.25">
      <c r="A139" s="23" t="s">
        <v>41</v>
      </c>
      <c r="B139" s="9">
        <v>45582</v>
      </c>
      <c r="C139" s="23" t="s">
        <v>138</v>
      </c>
      <c r="D139" s="23" t="s">
        <v>401</v>
      </c>
      <c r="E139" s="53" t="s">
        <v>404</v>
      </c>
      <c r="F139" s="55" t="s">
        <v>405</v>
      </c>
      <c r="G139" s="23"/>
      <c r="H139" s="48"/>
      <c r="I139" s="35"/>
      <c r="J139" s="47"/>
      <c r="K139" s="23"/>
      <c r="L139" s="35"/>
      <c r="M139" s="49">
        <v>1</v>
      </c>
      <c r="N139" s="23"/>
      <c r="O139" s="24"/>
      <c r="P139" s="25"/>
      <c r="Q139" s="23"/>
      <c r="R139" s="23"/>
      <c r="S139" s="23"/>
      <c r="T139" s="23"/>
      <c r="U139" s="26"/>
      <c r="V139" s="11"/>
      <c r="W139" s="11"/>
      <c r="X139" s="11"/>
      <c r="Y139" s="23"/>
      <c r="Z139" s="23"/>
      <c r="AA139" s="23"/>
    </row>
    <row r="140" spans="1:27" ht="24.95" customHeight="1" x14ac:dyDescent="0.25">
      <c r="A140" s="23" t="s">
        <v>41</v>
      </c>
      <c r="B140" s="9">
        <v>45584</v>
      </c>
      <c r="C140" s="23" t="s">
        <v>59</v>
      </c>
      <c r="D140" s="23" t="s">
        <v>402</v>
      </c>
      <c r="E140" s="53" t="s">
        <v>406</v>
      </c>
      <c r="F140" s="55" t="s">
        <v>407</v>
      </c>
      <c r="G140" s="23"/>
      <c r="H140" s="48"/>
      <c r="I140" s="35"/>
      <c r="J140" s="47"/>
      <c r="K140" s="23"/>
      <c r="L140" s="35"/>
      <c r="M140" s="50">
        <v>4</v>
      </c>
      <c r="N140" s="23"/>
      <c r="O140" s="24"/>
      <c r="P140" s="25"/>
      <c r="Q140" s="23"/>
      <c r="R140" s="23"/>
      <c r="S140" s="23"/>
      <c r="T140" s="23"/>
      <c r="U140" s="26"/>
      <c r="V140" s="11"/>
      <c r="W140" s="11"/>
      <c r="X140" s="11"/>
      <c r="Y140" s="23"/>
      <c r="Z140" s="23"/>
      <c r="AA140" s="23"/>
    </row>
    <row r="141" spans="1:27" ht="24.95" customHeight="1" x14ac:dyDescent="0.25">
      <c r="A141" s="23" t="s">
        <v>41</v>
      </c>
      <c r="B141" s="9">
        <v>45585</v>
      </c>
      <c r="C141" s="23" t="s">
        <v>10</v>
      </c>
      <c r="D141" s="23" t="s">
        <v>403</v>
      </c>
      <c r="E141" s="53" t="s">
        <v>408</v>
      </c>
      <c r="F141" s="55" t="s">
        <v>409</v>
      </c>
      <c r="G141" s="23"/>
      <c r="H141" s="48"/>
      <c r="I141" s="35"/>
      <c r="J141" s="47"/>
      <c r="K141" s="23"/>
      <c r="L141" s="35"/>
      <c r="M141" s="44">
        <v>1</v>
      </c>
      <c r="N141" s="23"/>
      <c r="O141" s="24"/>
      <c r="P141" s="25"/>
      <c r="Q141" s="23"/>
      <c r="R141" s="23"/>
      <c r="S141" s="23"/>
      <c r="T141" s="23"/>
      <c r="U141" s="26"/>
      <c r="V141" s="11"/>
      <c r="W141" s="11"/>
      <c r="X141" s="11"/>
      <c r="Y141" s="23"/>
      <c r="Z141" s="23"/>
      <c r="AA141" s="23"/>
    </row>
    <row r="142" spans="1:27" ht="24.95" customHeight="1" x14ac:dyDescent="0.25">
      <c r="A142" s="23"/>
      <c r="B142" s="14"/>
      <c r="C142" s="23"/>
      <c r="D142" s="23"/>
      <c r="E142" s="53"/>
      <c r="F142" s="55"/>
      <c r="G142" s="23"/>
      <c r="H142" s="48"/>
      <c r="I142" s="35"/>
      <c r="J142" s="47"/>
      <c r="K142" s="23"/>
      <c r="L142" s="35"/>
      <c r="M142" s="44"/>
      <c r="N142" s="23"/>
      <c r="O142" s="24"/>
      <c r="P142" s="25"/>
      <c r="Q142" s="23"/>
      <c r="R142" s="23"/>
      <c r="S142" s="23"/>
      <c r="T142" s="23"/>
      <c r="U142" s="26"/>
      <c r="V142" s="11"/>
      <c r="W142" s="11"/>
      <c r="X142" s="11"/>
      <c r="Y142" s="23"/>
      <c r="Z142" s="23"/>
      <c r="AA142" s="23"/>
    </row>
    <row r="143" spans="1:27" ht="24.95" customHeight="1" x14ac:dyDescent="0.25">
      <c r="A143" s="23" t="s">
        <v>33</v>
      </c>
      <c r="B143" s="9">
        <v>45588</v>
      </c>
      <c r="C143" s="23" t="s">
        <v>10</v>
      </c>
      <c r="D143" s="23" t="s">
        <v>43</v>
      </c>
      <c r="E143" s="53"/>
      <c r="F143" s="55"/>
      <c r="G143" s="23"/>
      <c r="H143" s="48"/>
      <c r="I143" s="35"/>
      <c r="J143" s="47"/>
      <c r="K143" s="23"/>
      <c r="L143" s="35"/>
      <c r="M143" s="44"/>
      <c r="N143" s="23"/>
      <c r="O143" s="24"/>
      <c r="P143" s="25"/>
      <c r="Q143" s="23"/>
      <c r="R143" s="23"/>
      <c r="S143" s="23"/>
      <c r="T143" s="23"/>
      <c r="U143" s="26"/>
      <c r="V143" s="11">
        <v>0.5</v>
      </c>
      <c r="W143" s="11" t="s">
        <v>278</v>
      </c>
      <c r="X143" s="11"/>
      <c r="Y143" s="23"/>
      <c r="Z143" s="23"/>
      <c r="AA143" s="23"/>
    </row>
    <row r="144" spans="1:27" ht="24.95" customHeight="1" x14ac:dyDescent="0.25">
      <c r="A144" s="23" t="s">
        <v>33</v>
      </c>
      <c r="B144" s="9">
        <v>45588</v>
      </c>
      <c r="C144" s="23" t="s">
        <v>10</v>
      </c>
      <c r="D144" s="23" t="s">
        <v>37</v>
      </c>
      <c r="E144" s="53" t="s">
        <v>411</v>
      </c>
      <c r="F144" s="55" t="s">
        <v>412</v>
      </c>
      <c r="G144" s="23"/>
      <c r="H144" s="48"/>
      <c r="I144" s="35"/>
      <c r="J144" s="47"/>
      <c r="K144" s="23"/>
      <c r="L144" s="35"/>
      <c r="M144" s="44"/>
      <c r="N144" s="23"/>
      <c r="O144" s="24"/>
      <c r="P144" s="25"/>
      <c r="Q144" s="23"/>
      <c r="R144" s="23"/>
      <c r="S144" s="23"/>
      <c r="T144" s="23"/>
      <c r="U144" s="26"/>
      <c r="V144" s="11">
        <v>1</v>
      </c>
      <c r="W144" s="11" t="s">
        <v>278</v>
      </c>
      <c r="X144" s="11"/>
      <c r="Y144" s="23"/>
      <c r="Z144" s="23"/>
      <c r="AA144" s="23"/>
    </row>
    <row r="145" spans="1:27" ht="24.95" customHeight="1" x14ac:dyDescent="0.25">
      <c r="A145" s="23" t="s">
        <v>41</v>
      </c>
      <c r="B145" s="9">
        <v>45588</v>
      </c>
      <c r="C145" s="23" t="s">
        <v>138</v>
      </c>
      <c r="D145" s="23" t="s">
        <v>361</v>
      </c>
      <c r="E145" s="53"/>
      <c r="F145" s="55"/>
      <c r="G145" s="23">
        <v>1</v>
      </c>
      <c r="H145" s="48"/>
      <c r="I145" s="35"/>
      <c r="J145" s="47"/>
      <c r="K145" s="23"/>
      <c r="L145" s="35"/>
      <c r="M145" s="51">
        <v>1</v>
      </c>
      <c r="N145" s="37">
        <v>1</v>
      </c>
      <c r="O145" s="24"/>
      <c r="P145" s="25"/>
      <c r="Q145" s="23"/>
      <c r="R145" s="23"/>
      <c r="S145" s="23"/>
      <c r="T145" s="23"/>
      <c r="U145" s="26"/>
      <c r="V145" s="11"/>
      <c r="W145" s="11"/>
      <c r="X145" s="11"/>
      <c r="Y145" s="23"/>
      <c r="Z145" s="23"/>
      <c r="AA145" s="23"/>
    </row>
    <row r="146" spans="1:27" ht="24.95" customHeight="1" x14ac:dyDescent="0.25">
      <c r="A146" s="23" t="s">
        <v>33</v>
      </c>
      <c r="B146" s="9">
        <v>45589</v>
      </c>
      <c r="C146" s="23" t="s">
        <v>10</v>
      </c>
      <c r="D146" s="23" t="s">
        <v>415</v>
      </c>
      <c r="E146" s="53" t="s">
        <v>413</v>
      </c>
      <c r="F146" s="55" t="s">
        <v>414</v>
      </c>
      <c r="G146" s="23"/>
      <c r="H146" s="48"/>
      <c r="I146" s="35"/>
      <c r="J146" s="47"/>
      <c r="K146" s="23"/>
      <c r="L146" s="35"/>
      <c r="M146" s="44"/>
      <c r="N146" s="23"/>
      <c r="O146" s="24"/>
      <c r="P146" s="25"/>
      <c r="Q146" s="23"/>
      <c r="R146" s="23"/>
      <c r="S146" s="23"/>
      <c r="T146" s="23"/>
      <c r="U146" s="26"/>
      <c r="V146" s="11">
        <v>1</v>
      </c>
      <c r="W146" s="11" t="s">
        <v>278</v>
      </c>
      <c r="X146" s="11"/>
      <c r="Y146" s="23"/>
      <c r="Z146" s="23"/>
      <c r="AA146" s="23"/>
    </row>
    <row r="147" spans="1:27" ht="24.95" customHeight="1" x14ac:dyDescent="0.25">
      <c r="A147" s="23" t="s">
        <v>74</v>
      </c>
      <c r="B147" s="9">
        <v>45590</v>
      </c>
      <c r="C147" s="23" t="s">
        <v>56</v>
      </c>
      <c r="D147" s="23" t="s">
        <v>419</v>
      </c>
      <c r="E147" s="53" t="s">
        <v>420</v>
      </c>
      <c r="F147" s="55" t="s">
        <v>421</v>
      </c>
      <c r="G147" s="23"/>
      <c r="H147" s="48"/>
      <c r="I147" s="35"/>
      <c r="J147" s="47"/>
      <c r="K147" s="23"/>
      <c r="L147" s="35"/>
      <c r="M147" s="44"/>
      <c r="N147" s="23"/>
      <c r="O147" s="24"/>
      <c r="P147" s="25">
        <v>1</v>
      </c>
      <c r="Q147" s="26">
        <v>1</v>
      </c>
      <c r="R147" s="23"/>
      <c r="S147" s="23"/>
      <c r="T147" s="23"/>
      <c r="U147" s="26"/>
      <c r="V147" s="11"/>
      <c r="W147" s="11"/>
      <c r="X147" s="11"/>
      <c r="Y147" s="23"/>
      <c r="Z147" s="23"/>
      <c r="AA147" s="23" t="s">
        <v>359</v>
      </c>
    </row>
    <row r="148" spans="1:27" ht="24.95" customHeight="1" x14ac:dyDescent="0.25">
      <c r="A148" s="23" t="s">
        <v>33</v>
      </c>
      <c r="B148" s="9">
        <v>45591</v>
      </c>
      <c r="C148" s="23" t="s">
        <v>10</v>
      </c>
      <c r="D148" s="23" t="s">
        <v>416</v>
      </c>
      <c r="E148" s="53" t="s">
        <v>417</v>
      </c>
      <c r="F148" s="55" t="s">
        <v>418</v>
      </c>
      <c r="G148" s="23"/>
      <c r="H148" s="48"/>
      <c r="I148" s="35"/>
      <c r="J148" s="47"/>
      <c r="K148" s="23"/>
      <c r="L148" s="35"/>
      <c r="M148" s="44"/>
      <c r="N148" s="23"/>
      <c r="O148" s="24"/>
      <c r="P148" s="25"/>
      <c r="Q148" s="23"/>
      <c r="R148" s="23"/>
      <c r="S148" s="23"/>
      <c r="T148" s="23"/>
      <c r="U148" s="26"/>
      <c r="V148" s="11">
        <v>1.5</v>
      </c>
      <c r="W148" s="11" t="s">
        <v>278</v>
      </c>
      <c r="X148" s="11"/>
      <c r="Y148" s="23"/>
      <c r="Z148" s="23"/>
      <c r="AA148" s="23"/>
    </row>
    <row r="149" spans="1:27" ht="24.95" customHeight="1" x14ac:dyDescent="0.25">
      <c r="A149" s="23" t="s">
        <v>33</v>
      </c>
      <c r="B149" s="9">
        <v>45591</v>
      </c>
      <c r="C149" s="23" t="s">
        <v>59</v>
      </c>
      <c r="D149" s="23" t="s">
        <v>369</v>
      </c>
      <c r="E149" s="53" t="s">
        <v>422</v>
      </c>
      <c r="F149" s="55" t="s">
        <v>423</v>
      </c>
      <c r="G149" s="23"/>
      <c r="H149" s="48"/>
      <c r="I149" s="35"/>
      <c r="J149" s="47"/>
      <c r="K149" s="23"/>
      <c r="L149" s="35"/>
      <c r="M149" s="44"/>
      <c r="N149" s="23"/>
      <c r="O149" s="24"/>
      <c r="P149" s="25"/>
      <c r="Q149" s="23"/>
      <c r="R149" s="23"/>
      <c r="S149" s="23"/>
      <c r="T149" s="23"/>
      <c r="U149" s="26"/>
      <c r="V149" s="11">
        <v>0.6</v>
      </c>
      <c r="W149" s="11" t="s">
        <v>278</v>
      </c>
      <c r="X149" s="11"/>
      <c r="Y149" s="23"/>
      <c r="Z149" s="23"/>
      <c r="AA149" s="23"/>
    </row>
    <row r="150" spans="1:27" ht="24.95" customHeight="1" x14ac:dyDescent="0.25">
      <c r="A150" s="23" t="s">
        <v>33</v>
      </c>
      <c r="B150" s="9">
        <v>45594</v>
      </c>
      <c r="C150" s="23" t="s">
        <v>101</v>
      </c>
      <c r="D150" s="23" t="s">
        <v>427</v>
      </c>
      <c r="E150" s="53" t="s">
        <v>429</v>
      </c>
      <c r="F150" s="55" t="s">
        <v>430</v>
      </c>
      <c r="G150" s="23"/>
      <c r="H150" s="48"/>
      <c r="I150" s="35"/>
      <c r="J150" s="47"/>
      <c r="K150" s="23"/>
      <c r="L150" s="35"/>
      <c r="M150" s="44"/>
      <c r="N150" s="23"/>
      <c r="O150" s="24"/>
      <c r="P150" s="25"/>
      <c r="Q150" s="23"/>
      <c r="R150" s="23"/>
      <c r="S150" s="23"/>
      <c r="T150" s="23"/>
      <c r="U150" s="26"/>
      <c r="V150" s="11">
        <v>5</v>
      </c>
      <c r="W150" s="11" t="s">
        <v>278</v>
      </c>
      <c r="X150" s="11"/>
      <c r="Y150" s="23"/>
      <c r="Z150" s="23"/>
      <c r="AA150" s="23" t="s">
        <v>349</v>
      </c>
    </row>
    <row r="151" spans="1:27" ht="24.95" customHeight="1" x14ac:dyDescent="0.25">
      <c r="A151" s="23" t="s">
        <v>425</v>
      </c>
      <c r="B151" s="9">
        <v>45595</v>
      </c>
      <c r="C151" s="23" t="s">
        <v>52</v>
      </c>
      <c r="D151" s="23" t="s">
        <v>426</v>
      </c>
      <c r="E151" s="53"/>
      <c r="F151" s="55"/>
      <c r="G151" s="23">
        <v>22</v>
      </c>
      <c r="H151" s="48"/>
      <c r="I151" s="23">
        <v>1</v>
      </c>
      <c r="J151" s="47"/>
      <c r="K151" s="23"/>
      <c r="L151" s="35"/>
      <c r="M151" s="44"/>
      <c r="N151" s="23"/>
      <c r="O151" s="24">
        <v>22</v>
      </c>
      <c r="P151" s="25">
        <v>62</v>
      </c>
      <c r="Q151" s="23"/>
      <c r="R151" s="23"/>
      <c r="S151" s="23"/>
      <c r="T151" s="23"/>
      <c r="U151" s="26"/>
      <c r="V151" s="11"/>
      <c r="W151" s="11"/>
      <c r="X151" s="11"/>
      <c r="Y151" s="23"/>
      <c r="Z151" s="23"/>
      <c r="AA151" s="23"/>
    </row>
    <row r="152" spans="1:27" ht="24.95" customHeight="1" x14ac:dyDescent="0.25">
      <c r="A152" s="23" t="s">
        <v>12</v>
      </c>
      <c r="B152" s="9">
        <v>45597</v>
      </c>
      <c r="C152" s="23" t="s">
        <v>236</v>
      </c>
      <c r="D152" s="23" t="s">
        <v>237</v>
      </c>
      <c r="E152" s="53"/>
      <c r="F152" s="56"/>
      <c r="G152" s="23">
        <v>6</v>
      </c>
      <c r="H152" s="48"/>
      <c r="I152" s="35"/>
      <c r="J152" s="47"/>
      <c r="K152" s="23"/>
      <c r="L152" s="35"/>
      <c r="M152" s="35">
        <v>5</v>
      </c>
      <c r="N152" s="23"/>
      <c r="O152" s="24">
        <v>25</v>
      </c>
      <c r="P152" s="25">
        <v>62</v>
      </c>
      <c r="Q152" s="23"/>
      <c r="R152" s="23"/>
      <c r="S152" s="23"/>
      <c r="T152" s="23"/>
      <c r="U152" s="26"/>
      <c r="V152" s="11"/>
      <c r="W152" s="11"/>
      <c r="X152" s="11"/>
      <c r="Y152" s="23"/>
      <c r="Z152" s="23"/>
      <c r="AA152" s="23" t="s">
        <v>428</v>
      </c>
    </row>
    <row r="153" spans="1:27" ht="24.95" customHeight="1" x14ac:dyDescent="0.25">
      <c r="A153" s="23" t="s">
        <v>33</v>
      </c>
      <c r="B153" s="9">
        <v>45606</v>
      </c>
      <c r="C153" s="23" t="s">
        <v>56</v>
      </c>
      <c r="D153" s="23" t="s">
        <v>431</v>
      </c>
      <c r="E153" s="53" t="s">
        <v>433</v>
      </c>
      <c r="F153" s="55" t="s">
        <v>432</v>
      </c>
      <c r="G153" s="23"/>
      <c r="H153" s="48"/>
      <c r="I153" s="35"/>
      <c r="J153" s="47"/>
      <c r="K153" s="23"/>
      <c r="L153" s="35"/>
      <c r="M153" s="44"/>
      <c r="N153" s="23"/>
      <c r="O153" s="24"/>
      <c r="P153" s="25"/>
      <c r="Q153" s="23"/>
      <c r="R153" s="23"/>
      <c r="S153" s="23"/>
      <c r="T153" s="23"/>
      <c r="U153" s="26"/>
      <c r="V153" s="11">
        <v>1.2</v>
      </c>
      <c r="W153" s="11" t="s">
        <v>278</v>
      </c>
      <c r="X153" s="11"/>
      <c r="Y153" s="23"/>
      <c r="Z153" s="23"/>
      <c r="AA153" s="23"/>
    </row>
    <row r="154" spans="1:27" ht="24.95" customHeight="1" x14ac:dyDescent="0.25">
      <c r="A154" s="23" t="s">
        <v>436</v>
      </c>
      <c r="B154" s="9">
        <v>45616</v>
      </c>
      <c r="C154" s="23" t="s">
        <v>101</v>
      </c>
      <c r="D154" s="23" t="s">
        <v>437</v>
      </c>
      <c r="E154" s="53"/>
      <c r="F154" s="55"/>
      <c r="G154" s="23"/>
      <c r="H154" s="48"/>
      <c r="I154" s="35"/>
      <c r="J154" s="47"/>
      <c r="K154" s="23"/>
      <c r="L154" s="35"/>
      <c r="M154" s="44"/>
      <c r="N154" s="23"/>
      <c r="O154" s="24"/>
      <c r="P154" s="25">
        <v>6</v>
      </c>
      <c r="Q154" s="26">
        <v>1</v>
      </c>
      <c r="R154" s="23"/>
      <c r="S154" s="23"/>
      <c r="T154" s="23"/>
      <c r="U154" s="26">
        <v>5</v>
      </c>
      <c r="V154" s="11"/>
      <c r="W154" s="11"/>
      <c r="X154" s="11"/>
      <c r="Y154" s="23"/>
      <c r="Z154" s="23"/>
      <c r="AA154" s="23" t="s">
        <v>438</v>
      </c>
    </row>
    <row r="155" spans="1:27" ht="24.95" customHeight="1" x14ac:dyDescent="0.25">
      <c r="A155" s="23" t="s">
        <v>33</v>
      </c>
      <c r="B155" s="9">
        <v>45617</v>
      </c>
      <c r="C155" s="23" t="s">
        <v>10</v>
      </c>
      <c r="D155" s="23" t="s">
        <v>92</v>
      </c>
      <c r="E155" s="53" t="s">
        <v>434</v>
      </c>
      <c r="F155" s="55" t="s">
        <v>435</v>
      </c>
      <c r="G155" s="23"/>
      <c r="H155" s="48"/>
      <c r="I155" s="35"/>
      <c r="J155" s="47"/>
      <c r="K155" s="23"/>
      <c r="L155" s="35"/>
      <c r="M155" s="44"/>
      <c r="N155" s="23"/>
      <c r="O155" s="24"/>
      <c r="P155" s="25"/>
      <c r="Q155" s="23"/>
      <c r="R155" s="23"/>
      <c r="S155" s="23"/>
      <c r="T155" s="23"/>
      <c r="U155" s="26"/>
      <c r="V155" s="11">
        <v>1.7</v>
      </c>
      <c r="W155" s="11" t="s">
        <v>278</v>
      </c>
      <c r="X155" s="11"/>
      <c r="Y155" s="23"/>
      <c r="Z155" s="23"/>
      <c r="AA155" s="23"/>
    </row>
    <row r="156" spans="1:27" ht="24.95" customHeight="1" x14ac:dyDescent="0.25">
      <c r="A156" s="23"/>
      <c r="B156" s="14"/>
      <c r="C156" s="23"/>
      <c r="D156" s="23"/>
      <c r="E156" s="53"/>
      <c r="F156" s="55"/>
      <c r="G156" s="23"/>
      <c r="H156" s="48"/>
      <c r="I156" s="35"/>
      <c r="J156" s="47"/>
      <c r="K156" s="23"/>
      <c r="L156" s="35"/>
      <c r="M156" s="44"/>
      <c r="N156" s="23"/>
      <c r="O156" s="24"/>
      <c r="P156" s="25"/>
      <c r="Q156" s="23"/>
      <c r="R156" s="23"/>
      <c r="S156" s="23"/>
      <c r="T156" s="23"/>
      <c r="U156" s="26"/>
      <c r="V156" s="11"/>
      <c r="W156" s="11"/>
      <c r="X156" s="11"/>
      <c r="Y156" s="23"/>
      <c r="Z156" s="23"/>
      <c r="AA156" s="23"/>
    </row>
    <row r="157" spans="1:27" ht="24.95" customHeight="1" x14ac:dyDescent="0.25">
      <c r="A157" s="23"/>
      <c r="B157" s="14"/>
      <c r="C157" s="23"/>
      <c r="D157" s="23"/>
      <c r="E157" s="53"/>
      <c r="F157" s="55"/>
      <c r="G157" s="23"/>
      <c r="H157" s="48"/>
      <c r="I157" s="35"/>
      <c r="J157" s="47"/>
      <c r="K157" s="23"/>
      <c r="L157" s="35"/>
      <c r="M157" s="44"/>
      <c r="N157" s="23"/>
      <c r="O157" s="24"/>
      <c r="P157" s="25"/>
      <c r="Q157" s="23"/>
      <c r="R157" s="23"/>
      <c r="S157" s="23"/>
      <c r="T157" s="23"/>
      <c r="U157" s="26"/>
      <c r="V157" s="11"/>
      <c r="W157" s="11"/>
      <c r="X157" s="11"/>
      <c r="Y157" s="23"/>
      <c r="Z157" s="23"/>
      <c r="AA157" s="23"/>
    </row>
    <row r="158" spans="1:27" ht="24.95" customHeight="1" x14ac:dyDescent="0.25">
      <c r="A158" s="23"/>
      <c r="B158" s="9"/>
      <c r="C158" s="23"/>
      <c r="D158" s="23"/>
      <c r="E158" s="53"/>
      <c r="F158" s="56"/>
      <c r="G158" s="23"/>
      <c r="H158" s="48"/>
      <c r="I158" s="35"/>
      <c r="J158" s="47"/>
      <c r="K158" s="23"/>
      <c r="L158" s="35"/>
      <c r="M158" s="44"/>
      <c r="N158" s="23"/>
      <c r="O158" s="23"/>
      <c r="P158" s="25"/>
      <c r="Q158" s="23"/>
      <c r="R158" s="23"/>
      <c r="S158" s="23"/>
      <c r="T158" s="23"/>
      <c r="U158" s="26"/>
      <c r="V158" s="11"/>
      <c r="W158" s="11"/>
      <c r="X158" s="11"/>
      <c r="Y158" s="23"/>
      <c r="Z158" s="23"/>
      <c r="AA158" s="23"/>
    </row>
    <row r="159" spans="1:27" ht="24.95" customHeight="1" x14ac:dyDescent="0.25">
      <c r="A159" s="23"/>
      <c r="B159" s="9"/>
      <c r="C159" s="23"/>
      <c r="D159" s="23"/>
      <c r="E159" s="53"/>
      <c r="F159" s="56"/>
      <c r="G159" s="23"/>
      <c r="H159" s="48"/>
      <c r="I159" s="35"/>
      <c r="J159" s="47"/>
      <c r="K159" s="23"/>
      <c r="L159" s="35"/>
      <c r="M159" s="44"/>
      <c r="N159" s="23"/>
      <c r="O159" s="23"/>
      <c r="P159" s="25"/>
      <c r="Q159" s="23"/>
      <c r="R159" s="23"/>
      <c r="S159" s="23"/>
      <c r="T159" s="23"/>
      <c r="U159" s="26"/>
      <c r="V159" s="11"/>
      <c r="W159" s="11"/>
      <c r="X159" s="11"/>
      <c r="Y159" s="23"/>
      <c r="Z159" s="23"/>
      <c r="AA159" s="23"/>
    </row>
    <row r="160" spans="1:27" ht="24.95" customHeight="1" x14ac:dyDescent="0.25">
      <c r="A160" s="23"/>
      <c r="B160" s="9"/>
      <c r="C160" s="23"/>
      <c r="D160" s="23"/>
      <c r="E160" s="53"/>
      <c r="F160" s="56"/>
      <c r="G160" s="23"/>
      <c r="H160" s="48"/>
      <c r="I160" s="35"/>
      <c r="J160" s="47"/>
      <c r="K160" s="23"/>
      <c r="L160" s="35"/>
      <c r="M160" s="35"/>
      <c r="N160" s="23"/>
      <c r="O160" s="23"/>
      <c r="P160" s="25"/>
      <c r="Q160" s="23"/>
      <c r="R160" s="23"/>
      <c r="S160" s="23"/>
      <c r="T160" s="23"/>
      <c r="U160" s="26"/>
      <c r="V160" s="11"/>
      <c r="W160" s="11"/>
      <c r="X160" s="11"/>
      <c r="Y160" s="23"/>
      <c r="Z160" s="23"/>
      <c r="AA160" s="23"/>
    </row>
    <row r="161" spans="1:27" ht="24.95" customHeight="1" x14ac:dyDescent="0.25">
      <c r="A161" s="23"/>
      <c r="B161" s="9"/>
      <c r="C161" s="23"/>
      <c r="D161" s="23"/>
      <c r="E161" s="53"/>
      <c r="F161" s="56"/>
      <c r="G161" s="52"/>
      <c r="H161" s="48"/>
      <c r="I161" s="35"/>
      <c r="J161" s="47"/>
      <c r="K161" s="23"/>
      <c r="L161" s="35"/>
      <c r="M161" s="35"/>
      <c r="N161" s="23"/>
      <c r="O161" s="23"/>
      <c r="P161" s="25"/>
      <c r="Q161" s="26"/>
      <c r="R161" s="23"/>
      <c r="S161" s="23"/>
      <c r="T161" s="23"/>
      <c r="U161" s="26"/>
      <c r="V161" s="11"/>
      <c r="W161" s="11"/>
      <c r="X161" s="11"/>
      <c r="Y161" s="23"/>
      <c r="Z161" s="23"/>
      <c r="AA161" s="23"/>
    </row>
    <row r="162" spans="1:27" s="4" customFormat="1" ht="25.5" customHeight="1" x14ac:dyDescent="0.25">
      <c r="A162" s="8">
        <f>SUBTOTAL(103,bencana[JENIS BENCANA])</f>
        <v>152</v>
      </c>
      <c r="B162" s="5"/>
      <c r="C162" s="12"/>
      <c r="D162" s="16">
        <f>SUBTOTAL(103,bencana[LOKASI KEJADIAN])</f>
        <v>152</v>
      </c>
      <c r="E162" s="6"/>
      <c r="F162" s="57"/>
      <c r="G162" s="5">
        <f>SUBTOTAL(109,bencana[RUMAH])</f>
        <v>4919</v>
      </c>
      <c r="H162" s="5">
        <f>SUBTOTAL(109,bencana[KANTOR])</f>
        <v>36</v>
      </c>
      <c r="I162" s="5">
        <f>SUBTOTAL(109,bencana[SEKOLAH])</f>
        <v>43</v>
      </c>
      <c r="J162" s="5">
        <f>SUBTOTAL(109,bencana[FASKES])</f>
        <v>16</v>
      </c>
      <c r="K162" s="5">
        <f>SUBTOTAL(103,bencana[FASUM])</f>
        <v>14</v>
      </c>
      <c r="L162" s="5">
        <f>SUBTOTAL(109,bencana[RUMAH IBADAH])</f>
        <v>34</v>
      </c>
      <c r="M162" s="5">
        <f>SUBTOTAL(109,bencana[LAIN-LAIN])</f>
        <v>68</v>
      </c>
      <c r="N162" s="17">
        <f>SUBTOTAL(109,bencana[KENDARAAN])</f>
        <v>1</v>
      </c>
      <c r="O162" s="18">
        <f>SUBTOTAL(109,bencana[JUMLAH KK])</f>
        <v>6027</v>
      </c>
      <c r="P162" s="19">
        <f>SUBTOTAL(109,bencana[JUMLAH JIWA])</f>
        <v>20232</v>
      </c>
      <c r="Q162" s="20">
        <f>SUBTOTAL(109,bencana[KORBAN MENINGGAL])</f>
        <v>3</v>
      </c>
      <c r="R162" s="20">
        <f>SUBTOTAL(109,bencana[KORBAN LUKA])</f>
        <v>0</v>
      </c>
      <c r="S162" s="20">
        <f>SUBTOTAL(109,bencana[KORBAN MENGUNGSI])</f>
        <v>27</v>
      </c>
      <c r="T162" s="20">
        <f>SUBTOTAL(109,bencana[KORBAN TAK DITEMUKAN])</f>
        <v>0</v>
      </c>
      <c r="U162" s="20">
        <f>SUBTOTAL(109,bencana[KORBAN SELAMAT])</f>
        <v>18</v>
      </c>
      <c r="V162" s="13">
        <f>SUBTOTAL(109,bencana[LUAS TERBAKAR (Ha)])</f>
        <v>272.63399999999996</v>
      </c>
      <c r="W162" s="13"/>
      <c r="X162" s="21"/>
      <c r="Y162" s="22">
        <f>SUBTOTAL(109,bencana[LUAS TERENDAM])</f>
        <v>1270</v>
      </c>
      <c r="Z162" s="5"/>
      <c r="AA162" s="5"/>
    </row>
  </sheetData>
  <sheetProtection autoFilter="0"/>
  <phoneticPr fontId="4" type="noConversion"/>
  <dataValidations count="3">
    <dataValidation type="list" allowBlank="1" showInputMessage="1" showErrorMessage="1" sqref="W2:W161" xr:uid="{3C461716-70F4-4047-A48A-80D499706390}">
      <formula1>"MINERAL,GAMBUT"</formula1>
    </dataValidation>
    <dataValidation type="list" allowBlank="1" showInputMessage="1" showErrorMessage="1" sqref="C2:C160" xr:uid="{A73E6C9C-211D-49FF-88CC-1D005B31278F}">
      <formula1>"BARONG TONGKOK,BENTIAN BESAR,BONGAN,DAMAI,JEMPANG,LINGGANG BIGUNG,LONG IRAM,MELAK,MOOK MANAAR BULATN,MUARA LAWA,MUARA PAHU,NYUATAN,PENYINGGAHAN,SEKOLAQ DARAT,SILUQ NGURAI,TERING"</formula1>
    </dataValidation>
    <dataValidation type="list" allowBlank="1" showInputMessage="1" showErrorMessage="1" sqref="A2:A161" xr:uid="{AB12437D-5CD3-4BAC-BBA7-5EB295D5EDDD}">
      <formula1>"ANGIN KENCANG,KARHUTLA,KEBAKARAN PERMUKIMAN,BANJIR,LONGSOR,KEBAKARAN SPBU,POHON TUMBANG,ORANG HILANG,ORANG TENGGELAM"</formula1>
    </dataValidation>
  </dataValidations>
  <printOptions horizontalCentered="1"/>
  <pageMargins left="0.25" right="0.25" top="0.5" bottom="0.5" header="0.3" footer="0.3"/>
  <pageSetup paperSize="10000" scale="31" fitToHeight="0" orientation="landscape" r:id="rId1"/>
  <headerFooter>
    <oddHeader>&amp;C&amp;"-,Bold"&amp;16KARHUTLA</oddHeader>
  </headerFooter>
  <rowBreaks count="2" manualBreakCount="2">
    <brk id="92" max="27" man="1"/>
    <brk id="126" max="27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96B35217-471F-45C0-8651-11C3A9021D99}">
  <ds:schemaRefs/>
</ds:datastoreItem>
</file>

<file path=customXml/itemProps2.xml><?xml version="1.0" encoding="utf-8"?>
<ds:datastoreItem xmlns:ds="http://schemas.openxmlformats.org/officeDocument/2006/customXml" ds:itemID="{56B91885-EC3A-4C4F-AF47-189DAB998F8B}">
  <ds:schemaRefs/>
</ds:datastoreItem>
</file>

<file path=customXml/itemProps3.xml><?xml version="1.0" encoding="utf-8"?>
<ds:datastoreItem xmlns:ds="http://schemas.openxmlformats.org/officeDocument/2006/customXml" ds:itemID="{D82C9778-9AA6-4AE6-A5B2-A869D163995E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709B175F-7CC6-4FB2-B3CA-642CADD74E1A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E914D350-FEB2-49F6-A465-EE9FA58EC788}">
  <ds:schemaRefs/>
</ds:datastoreItem>
</file>

<file path=customXml/itemProps6.xml><?xml version="1.0" encoding="utf-8"?>
<ds:datastoreItem xmlns:ds="http://schemas.openxmlformats.org/officeDocument/2006/customXml" ds:itemID="{DDBEFB75-64B3-4D36-967A-B1EEC6313B3F}">
  <ds:schemaRefs/>
</ds:datastoreItem>
</file>

<file path=customXml/itemProps7.xml><?xml version="1.0" encoding="utf-8"?>
<ds:datastoreItem xmlns:ds="http://schemas.openxmlformats.org/officeDocument/2006/customXml" ds:itemID="{1F9FF3EF-D832-4CB9-A8AD-5340D51AAD5C}">
  <ds:schemaRefs/>
</ds:datastoreItem>
</file>

<file path=customXml/itemProps8.xml><?xml version="1.0" encoding="utf-8"?>
<ds:datastoreItem xmlns:ds="http://schemas.openxmlformats.org/officeDocument/2006/customXml" ds:itemID="{0C8F08E7-1AB7-4EBB-852F-10E7068E77B6}">
  <ds:schemaRefs>
    <ds:schemaRef ds:uri="http://www.w3.org/2001/XMLSchema"/>
    <ds:schemaRef ds:uri="http://microsoft.data.visualization.Client.Excel/1.0"/>
  </ds:schemaRefs>
</ds:datastoreItem>
</file>

<file path=customXml/itemProps9.xml><?xml version="1.0" encoding="utf-8"?>
<ds:datastoreItem xmlns:ds="http://schemas.openxmlformats.org/officeDocument/2006/customXml" ds:itemID="{45F97C04-E2AE-42C6-88E8-983140B42E6A}">
  <ds:schemaRefs/>
</ds:datastoreItem>
</file>

<file path=customXml/itemProps10.xml><?xml version="1.0" encoding="utf-8"?>
<ds:datastoreItem xmlns:ds="http://schemas.openxmlformats.org/officeDocument/2006/customXml" ds:itemID="{A689DF89-BC0A-4E01-8D58-0B0AE396FF9F}">
  <ds:schemaRefs/>
</ds:datastoreItem>
</file>

<file path=customXml/itemProps11.xml><?xml version="1.0" encoding="utf-8"?>
<ds:datastoreItem xmlns:ds="http://schemas.openxmlformats.org/officeDocument/2006/customXml" ds:itemID="{19A87297-9C7B-4216-8A06-5DCFEA0C8742}">
  <ds:schemaRefs/>
</ds:datastoreItem>
</file>

<file path=customXml/itemProps12.xml><?xml version="1.0" encoding="utf-8"?>
<ds:datastoreItem xmlns:ds="http://schemas.openxmlformats.org/officeDocument/2006/customXml" ds:itemID="{DF7AEF24-08F2-4F9B-BF0C-6132A74DB61C}">
  <ds:schemaRefs/>
</ds:datastoreItem>
</file>

<file path=customXml/itemProps13.xml><?xml version="1.0" encoding="utf-8"?>
<ds:datastoreItem xmlns:ds="http://schemas.openxmlformats.org/officeDocument/2006/customXml" ds:itemID="{BCF19F5D-4E3F-4212-B34E-8B43EF72FD21}">
  <ds:schemaRefs>
    <ds:schemaRef ds:uri="http://www.w3.org/2001/XMLSchema"/>
    <ds:schemaRef ds:uri="http://microsoft.data.visualization.engine.tours/1.0"/>
  </ds:schemaRefs>
</ds:datastoreItem>
</file>

<file path=customXml/itemProps14.xml><?xml version="1.0" encoding="utf-8"?>
<ds:datastoreItem xmlns:ds="http://schemas.openxmlformats.org/officeDocument/2006/customXml" ds:itemID="{FDE19508-B99D-4C3A-A66F-F63F7BD83A22}">
  <ds:schemaRefs/>
</ds:datastoreItem>
</file>

<file path=customXml/itemProps15.xml><?xml version="1.0" encoding="utf-8"?>
<ds:datastoreItem xmlns:ds="http://schemas.openxmlformats.org/officeDocument/2006/customXml" ds:itemID="{D5C80140-8C71-4568-9BC1-F70C54ABE167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36C26760-23D6-4AE6-84FF-8C7114CCCCA1}">
  <ds:schemaRefs/>
</ds:datastoreItem>
</file>

<file path=customXml/itemProps17.xml><?xml version="1.0" encoding="utf-8"?>
<ds:datastoreItem xmlns:ds="http://schemas.openxmlformats.org/officeDocument/2006/customXml" ds:itemID="{6E769059-59A9-46EA-9FB4-660F7EB41B9F}">
  <ds:schemaRefs/>
</ds:datastoreItem>
</file>

<file path=customXml/itemProps18.xml><?xml version="1.0" encoding="utf-8"?>
<ds:datastoreItem xmlns:ds="http://schemas.openxmlformats.org/officeDocument/2006/customXml" ds:itemID="{BAFBB8AB-1722-417B-9652-02C06F7992E3}">
  <ds:schemaRefs/>
</ds:datastoreItem>
</file>

<file path=customXml/itemProps19.xml><?xml version="1.0" encoding="utf-8"?>
<ds:datastoreItem xmlns:ds="http://schemas.openxmlformats.org/officeDocument/2006/customXml" ds:itemID="{A9F1D829-8DDC-42F6-8032-89216FEAB84D}">
  <ds:schemaRefs/>
</ds:datastoreItem>
</file>

<file path=customXml/itemProps20.xml><?xml version="1.0" encoding="utf-8"?>
<ds:datastoreItem xmlns:ds="http://schemas.openxmlformats.org/officeDocument/2006/customXml" ds:itemID="{37E03D20-54D7-4C7D-9B23-A4E25AECCB1E}">
  <ds:schemaRefs/>
</ds:datastoreItem>
</file>

<file path=customXml/itemProps21.xml><?xml version="1.0" encoding="utf-8"?>
<ds:datastoreItem xmlns:ds="http://schemas.openxmlformats.org/officeDocument/2006/customXml" ds:itemID="{30BBB4D3-6367-4C92-BD0B-528327913C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3D Maps</vt:lpstr>
      <vt:lpstr>'3D Maps'!Print_Area</vt:lpstr>
      <vt:lpstr>'3D Maps'!Print_Titles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Bersama</cp:lastModifiedBy>
  <cp:lastPrinted>2024-11-19T01:53:27Z</cp:lastPrinted>
  <dcterms:created xsi:type="dcterms:W3CDTF">2023-06-15T16:08:06Z</dcterms:created>
  <dcterms:modified xsi:type="dcterms:W3CDTF">2025-01-16T02:33:23Z</dcterms:modified>
</cp:coreProperties>
</file>