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Bina Marga\Kondisi Jalan\Kominfo\Kominfo\"/>
    </mc:Choice>
  </mc:AlternateContent>
  <xr:revisionPtr revIDLastSave="0" documentId="13_ncr:1_{DAE5D76B-DF8E-4E06-891C-23225245049F}" xr6:coauthVersionLast="47" xr6:coauthVersionMax="47" xr10:uidLastSave="{00000000-0000-0000-0000-000000000000}"/>
  <bookViews>
    <workbookView xWindow="-108" yWindow="-108" windowWidth="23256" windowHeight="12456" tabRatio="341" firstSheet="25" activeTab="25" xr2:uid="{00000000-000D-0000-FFFF-FFFF00000000}"/>
  </bookViews>
  <sheets>
    <sheet name="BANJAREJO" sheetId="8" state="hidden" r:id="rId1"/>
    <sheet name="BLORA" sheetId="6" state="hidden" r:id="rId2"/>
    <sheet name="BOGOREJO" sheetId="2" state="hidden" r:id="rId3"/>
    <sheet name="CEPU" sheetId="12" state="hidden" r:id="rId4"/>
    <sheet name="JAPAH" sheetId="5" state="hidden" r:id="rId5"/>
    <sheet name="JATI" sheetId="15" state="hidden" r:id="rId6"/>
    <sheet name="JEPON" sheetId="4" state="hidden" r:id="rId7"/>
    <sheet name="JIKEN" sheetId="3" state="hidden" r:id="rId8"/>
    <sheet name="KEDUNGTUBAN" sheetId="13" state="hidden" r:id="rId9"/>
    <sheet name="KRADENAN" sheetId="16" state="hidden" r:id="rId10"/>
    <sheet name="KUNDURAN" sheetId="10" state="hidden" r:id="rId11"/>
    <sheet name="NGAWEN" sheetId="9" state="hidden" r:id="rId12"/>
    <sheet name="RANDUBLATUNG" sheetId="14" state="hidden" r:id="rId13"/>
    <sheet name="SAMBONG" sheetId="11" state="hidden" r:id="rId14"/>
    <sheet name="TODANAN" sheetId="17" state="hidden" r:id="rId15"/>
    <sheet name="TUNJUNGAN" sheetId="7" state="hidden" r:id="rId16"/>
    <sheet name="EDIT 1" sheetId="21" state="hidden" r:id="rId17"/>
    <sheet name="EDIT 2" sheetId="22" state="hidden" r:id="rId18"/>
    <sheet name="EDIT 3" sheetId="23" state="hidden" r:id="rId19"/>
    <sheet name="BAIK" sheetId="24" state="hidden" r:id="rId20"/>
    <sheet name="SEDANG" sheetId="25" state="hidden" r:id="rId21"/>
    <sheet name="RUSAK RINGAN" sheetId="26" state="hidden" r:id="rId22"/>
    <sheet name="RUNTUH" sheetId="27" state="hidden" r:id="rId23"/>
    <sheet name="DD KONDISI (2)" sheetId="29" state="hidden" r:id="rId24"/>
    <sheet name="DD KONDISI (3)" sheetId="31" state="hidden" r:id="rId25"/>
    <sheet name="DD KONDISI (4)" sheetId="33" r:id="rId26"/>
    <sheet name="DD KONDISI" sheetId="19" r:id="rId27"/>
    <sheet name="Sheet1" sheetId="32" r:id="rId28"/>
    <sheet name="GRAFIK KONDISI JEMBATAN" sheetId="20" state="hidden" r:id="rId29"/>
    <sheet name="Sheet5" sheetId="28" state="hidden" r:id="rId30"/>
    <sheet name="JEMBATAN KAB. SUMBA TIMUR" sheetId="1" state="hidden" r:id="rId31"/>
  </sheets>
  <definedNames>
    <definedName name="_xlnm._FilterDatabase" localSheetId="19" hidden="1">BAIK!$A$13:$AO$111</definedName>
    <definedName name="_xlnm._FilterDatabase" localSheetId="26" hidden="1">'DD KONDISI'!$A$13:$AM$253</definedName>
    <definedName name="_xlnm._FilterDatabase" localSheetId="25" hidden="1">'DD KONDISI (4)'!#REF!</definedName>
    <definedName name="_xlnm._FilterDatabase" localSheetId="16" hidden="1">'EDIT 1'!$A$13:$X$158</definedName>
    <definedName name="_xlnm._FilterDatabase" localSheetId="17" hidden="1">'EDIT 2'!$A$10:$Y$155</definedName>
    <definedName name="_xlnm._FilterDatabase" localSheetId="18" hidden="1">'EDIT 3'!$A$11:$AE$156</definedName>
    <definedName name="_xlnm._FilterDatabase" localSheetId="30" hidden="1">'JEMBATAN KAB. SUMBA TIMUR'!$B$14:$AF$159</definedName>
    <definedName name="_xlnm._FilterDatabase" localSheetId="22" hidden="1">RUNTUH!$A$13:$AO$159</definedName>
    <definedName name="_xlnm._FilterDatabase" localSheetId="21" hidden="1">'RUSAK RINGAN'!$A$13:$AO$30</definedName>
    <definedName name="_xlnm._FilterDatabase" localSheetId="20" hidden="1">SEDANG!$A$13:$AO$40</definedName>
    <definedName name="_xlnm.Print_Area" localSheetId="25">'DD KONDISI (4)'!$B$2:$I$242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3" i="33" l="1"/>
  <c r="Y148" i="19"/>
  <c r="AA148" i="19" s="1"/>
  <c r="Y147" i="19"/>
  <c r="Z147" i="19" s="1"/>
  <c r="Y108" i="19"/>
  <c r="AA108" i="19" s="1"/>
  <c r="Y107" i="19"/>
  <c r="Z107" i="19" s="1"/>
  <c r="Y104" i="19"/>
  <c r="AA104" i="19" s="1"/>
  <c r="Y103" i="19"/>
  <c r="Z103" i="19" s="1"/>
  <c r="Y102" i="19"/>
  <c r="Z102" i="19" s="1"/>
  <c r="Y87" i="19"/>
  <c r="AA87" i="19" s="1"/>
  <c r="Y86" i="19"/>
  <c r="Z86" i="19" s="1"/>
  <c r="Y85" i="19"/>
  <c r="AA85" i="19" s="1"/>
  <c r="Y84" i="19"/>
  <c r="AA84" i="19" s="1"/>
  <c r="Y83" i="19"/>
  <c r="AA83" i="19" s="1"/>
  <c r="Y82" i="19"/>
  <c r="Z82" i="19" s="1"/>
  <c r="Y81" i="19"/>
  <c r="AA81" i="19" s="1"/>
  <c r="Y76" i="19"/>
  <c r="AA76" i="19" s="1"/>
  <c r="Y75" i="19"/>
  <c r="Z75" i="19" s="1"/>
  <c r="Y69" i="19"/>
  <c r="AA69" i="19" s="1"/>
  <c r="Y68" i="19"/>
  <c r="Z68" i="19" s="1"/>
  <c r="Y66" i="19"/>
  <c r="AA66" i="19" s="1"/>
  <c r="Y64" i="19"/>
  <c r="AA64" i="19" s="1"/>
  <c r="Y63" i="19"/>
  <c r="Z63" i="19" s="1"/>
  <c r="Y62" i="19"/>
  <c r="AA62" i="19" s="1"/>
  <c r="Y368" i="19"/>
  <c r="AA368" i="19" s="1"/>
  <c r="Y310" i="19"/>
  <c r="AA310" i="19" s="1"/>
  <c r="Y309" i="19"/>
  <c r="AA309" i="19" s="1"/>
  <c r="Y308" i="19"/>
  <c r="Z308" i="19" s="1"/>
  <c r="AA147" i="19" l="1"/>
  <c r="Z148" i="19"/>
  <c r="AA107" i="19"/>
  <c r="Z108" i="19"/>
  <c r="AA102" i="19"/>
  <c r="AA103" i="19"/>
  <c r="Z104" i="19"/>
  <c r="AA82" i="19"/>
  <c r="Z85" i="19"/>
  <c r="AA75" i="19"/>
  <c r="AA86" i="19"/>
  <c r="Z84" i="19"/>
  <c r="Z83" i="19"/>
  <c r="Z87" i="19"/>
  <c r="Z81" i="19"/>
  <c r="Z76" i="19"/>
  <c r="AA68" i="19"/>
  <c r="Z69" i="19"/>
  <c r="Z62" i="19"/>
  <c r="Z66" i="19"/>
  <c r="AA63" i="19"/>
  <c r="Z64" i="19"/>
  <c r="Z368" i="19"/>
  <c r="Z310" i="19"/>
  <c r="AA308" i="19"/>
  <c r="Z309" i="19"/>
  <c r="Y132" i="19" l="1"/>
  <c r="Y322" i="19" l="1"/>
  <c r="AA322" i="19" s="1"/>
  <c r="Y314" i="19"/>
  <c r="AA314" i="19" s="1"/>
  <c r="Y315" i="19"/>
  <c r="Z315" i="19" s="1"/>
  <c r="Y303" i="19"/>
  <c r="AA303" i="19" s="1"/>
  <c r="Y285" i="19"/>
  <c r="Z285" i="19" s="1"/>
  <c r="Y286" i="19"/>
  <c r="Z286" i="19" s="1"/>
  <c r="Y287" i="19"/>
  <c r="AA287" i="19" s="1"/>
  <c r="Y288" i="19"/>
  <c r="Z288" i="19" s="1"/>
  <c r="Y292" i="19"/>
  <c r="Z292" i="19" s="1"/>
  <c r="Y293" i="19"/>
  <c r="Z293" i="19" s="1"/>
  <c r="Y294" i="19"/>
  <c r="AA294" i="19" s="1"/>
  <c r="Y295" i="19"/>
  <c r="Z295" i="19" s="1"/>
  <c r="Y284" i="19"/>
  <c r="AA284" i="19" s="1"/>
  <c r="Y280" i="19"/>
  <c r="Z280" i="19" s="1"/>
  <c r="Y279" i="19"/>
  <c r="AA279" i="19" s="1"/>
  <c r="Y273" i="19"/>
  <c r="Z273" i="19" s="1"/>
  <c r="Y274" i="19"/>
  <c r="Z274" i="19" s="1"/>
  <c r="Y275" i="19"/>
  <c r="AA275" i="19" s="1"/>
  <c r="Y276" i="19"/>
  <c r="Z276" i="19" s="1"/>
  <c r="Y277" i="19"/>
  <c r="Z277" i="19" s="1"/>
  <c r="Y272" i="19"/>
  <c r="AA272" i="19" s="1"/>
  <c r="Y262" i="19"/>
  <c r="Z262" i="19" s="1"/>
  <c r="Y263" i="19"/>
  <c r="Z263" i="19" s="1"/>
  <c r="Y264" i="19"/>
  <c r="AA264" i="19" s="1"/>
  <c r="Y265" i="19"/>
  <c r="Z265" i="19" s="1"/>
  <c r="Y266" i="19"/>
  <c r="AA266" i="19" s="1"/>
  <c r="Y267" i="19"/>
  <c r="Z267" i="19" s="1"/>
  <c r="Y268" i="19"/>
  <c r="AA268" i="19" s="1"/>
  <c r="Y261" i="19"/>
  <c r="AA261" i="19" s="1"/>
  <c r="Y254" i="19"/>
  <c r="Z254" i="19" s="1"/>
  <c r="Y255" i="19"/>
  <c r="Z255" i="19" s="1"/>
  <c r="Y256" i="19"/>
  <c r="AA256" i="19" s="1"/>
  <c r="Y257" i="19"/>
  <c r="Z257" i="19" s="1"/>
  <c r="Y253" i="19"/>
  <c r="AA253" i="19" s="1"/>
  <c r="Y228" i="19"/>
  <c r="Z228" i="19" s="1"/>
  <c r="Y229" i="19"/>
  <c r="Z229" i="19" s="1"/>
  <c r="Y230" i="19"/>
  <c r="Z230" i="19" s="1"/>
  <c r="Y231" i="19"/>
  <c r="Z231" i="19" s="1"/>
  <c r="Y44" i="19"/>
  <c r="Z44" i="19" s="1"/>
  <c r="Y55" i="19"/>
  <c r="AA55" i="19" s="1"/>
  <c r="Y20" i="19"/>
  <c r="Y21" i="19"/>
  <c r="Y22" i="19"/>
  <c r="Z22" i="19" s="1"/>
  <c r="Y23" i="19"/>
  <c r="Z23" i="19" s="1"/>
  <c r="Y27" i="19"/>
  <c r="Y29" i="19"/>
  <c r="Y30" i="19"/>
  <c r="Z30" i="19" s="1"/>
  <c r="Y32" i="19"/>
  <c r="Y33" i="19"/>
  <c r="Z33" i="19" s="1"/>
  <c r="Y43" i="19"/>
  <c r="Y47" i="19"/>
  <c r="Y50" i="19"/>
  <c r="Y54" i="19"/>
  <c r="Y56" i="19"/>
  <c r="Z56" i="19" s="1"/>
  <c r="Y57" i="19"/>
  <c r="Z57" i="19" s="1"/>
  <c r="Y58" i="19"/>
  <c r="AA58" i="19" s="1"/>
  <c r="Y90" i="19"/>
  <c r="Y116" i="19"/>
  <c r="Z116" i="19" s="1"/>
  <c r="Y117" i="19"/>
  <c r="AA117" i="19" s="1"/>
  <c r="Y118" i="19"/>
  <c r="Z118" i="19" s="1"/>
  <c r="Y122" i="19"/>
  <c r="Y127" i="19"/>
  <c r="Y129" i="19"/>
  <c r="Y140" i="19"/>
  <c r="Y141" i="19"/>
  <c r="Z141" i="19" s="1"/>
  <c r="Y142" i="19"/>
  <c r="AA142" i="19" s="1"/>
  <c r="Y143" i="19"/>
  <c r="Z143" i="19" s="1"/>
  <c r="Y144" i="19"/>
  <c r="Z144" i="19" s="1"/>
  <c r="Y153" i="19"/>
  <c r="Y154" i="19"/>
  <c r="Y155" i="19"/>
  <c r="Z155" i="19" s="1"/>
  <c r="Y156" i="19"/>
  <c r="Z156" i="19" s="1"/>
  <c r="Y157" i="19"/>
  <c r="Z157" i="19" s="1"/>
  <c r="Y158" i="19"/>
  <c r="Z158" i="19" s="1"/>
  <c r="Y172" i="19"/>
  <c r="Y184" i="19"/>
  <c r="Y194" i="19"/>
  <c r="Y195" i="19"/>
  <c r="Y203" i="19"/>
  <c r="Y220" i="19"/>
  <c r="Y221" i="19"/>
  <c r="Z221" i="19" s="1"/>
  <c r="Y222" i="19"/>
  <c r="Z222" i="19" s="1"/>
  <c r="Y224" i="19"/>
  <c r="Y227" i="19"/>
  <c r="Y235" i="19"/>
  <c r="Y236" i="19"/>
  <c r="Z236" i="19" s="1"/>
  <c r="Y237" i="19"/>
  <c r="Z237" i="19" s="1"/>
  <c r="Y238" i="19"/>
  <c r="Z238" i="19" s="1"/>
  <c r="Y239" i="19"/>
  <c r="Z239" i="19" s="1"/>
  <c r="Y244" i="19"/>
  <c r="Z244" i="19" s="1"/>
  <c r="Y247" i="19"/>
  <c r="Z266" i="19" l="1"/>
  <c r="AA295" i="19"/>
  <c r="AA292" i="19"/>
  <c r="AA315" i="19"/>
  <c r="AA56" i="19"/>
  <c r="Z303" i="19"/>
  <c r="Z268" i="19"/>
  <c r="AA155" i="19"/>
  <c r="AA237" i="19"/>
  <c r="AA265" i="19"/>
  <c r="AA288" i="19"/>
  <c r="AA221" i="19"/>
  <c r="Z256" i="19"/>
  <c r="Z275" i="19"/>
  <c r="AA22" i="19"/>
  <c r="AA144" i="19"/>
  <c r="AA230" i="19"/>
  <c r="AA257" i="19"/>
  <c r="Z314" i="19"/>
  <c r="AA157" i="19"/>
  <c r="AA239" i="19"/>
  <c r="Z294" i="19"/>
  <c r="Z287" i="19"/>
  <c r="Z322" i="19"/>
  <c r="AA285" i="19"/>
  <c r="AA293" i="19"/>
  <c r="AA286" i="19"/>
  <c r="Z284" i="19"/>
  <c r="AA280" i="19"/>
  <c r="Z279" i="19"/>
  <c r="AA30" i="19"/>
  <c r="AA116" i="19"/>
  <c r="Z142" i="19"/>
  <c r="AA276" i="19"/>
  <c r="AA143" i="19"/>
  <c r="AA141" i="19"/>
  <c r="AA158" i="19"/>
  <c r="AA156" i="19"/>
  <c r="AA222" i="19"/>
  <c r="AA244" i="19"/>
  <c r="AA238" i="19"/>
  <c r="AA236" i="19"/>
  <c r="AA262" i="19"/>
  <c r="Z272" i="19"/>
  <c r="Z117" i="19"/>
  <c r="Z58" i="19"/>
  <c r="AA254" i="19"/>
  <c r="Z264" i="19"/>
  <c r="AA277" i="19"/>
  <c r="AA273" i="19"/>
  <c r="AA274" i="19"/>
  <c r="AA267" i="19"/>
  <c r="AA263" i="19"/>
  <c r="Z261" i="19"/>
  <c r="AA255" i="19"/>
  <c r="Z253" i="19"/>
  <c r="AA228" i="19"/>
  <c r="AA231" i="19"/>
  <c r="AA229" i="19"/>
  <c r="AA118" i="19"/>
  <c r="AA57" i="19"/>
  <c r="AA33" i="19"/>
  <c r="AA44" i="19"/>
  <c r="Z55" i="19"/>
  <c r="AA23" i="19"/>
  <c r="D35" i="20" l="1"/>
  <c r="M156" i="31" l="1"/>
  <c r="M155" i="31"/>
  <c r="M154" i="31"/>
  <c r="M153" i="31"/>
  <c r="M152" i="31"/>
  <c r="M151" i="31"/>
  <c r="M150" i="31"/>
  <c r="M149" i="31"/>
  <c r="M148" i="31"/>
  <c r="M147" i="31"/>
  <c r="M146" i="31"/>
  <c r="M145" i="31"/>
  <c r="M144" i="31"/>
  <c r="M143" i="31"/>
  <c r="M142" i="31"/>
  <c r="M141" i="31"/>
  <c r="M140" i="31"/>
  <c r="M139" i="31"/>
  <c r="M138" i="31"/>
  <c r="M137" i="31"/>
  <c r="M136" i="31"/>
  <c r="M135" i="31"/>
  <c r="M134" i="31"/>
  <c r="M133" i="31"/>
  <c r="M131" i="31"/>
  <c r="M129" i="31"/>
  <c r="M127" i="31"/>
  <c r="M125" i="31"/>
  <c r="M123" i="31"/>
  <c r="M121" i="31"/>
  <c r="M119" i="31"/>
  <c r="M117" i="31"/>
  <c r="M115" i="31"/>
  <c r="M113" i="31"/>
  <c r="M111" i="31"/>
  <c r="M109" i="31"/>
  <c r="M107" i="31"/>
  <c r="M105" i="31"/>
  <c r="M103" i="31"/>
  <c r="M101" i="31"/>
  <c r="M99" i="31"/>
  <c r="M97" i="31"/>
  <c r="M95" i="31"/>
  <c r="M93" i="31"/>
  <c r="M91" i="31"/>
  <c r="M89" i="31"/>
  <c r="M87" i="31"/>
  <c r="M85" i="31"/>
  <c r="M83" i="31"/>
  <c r="M81" i="31"/>
  <c r="M80" i="31"/>
  <c r="M78" i="31"/>
  <c r="M77" i="31"/>
  <c r="M76" i="31"/>
  <c r="M74" i="31"/>
  <c r="M73" i="31"/>
  <c r="M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M28" i="31"/>
  <c r="M27" i="31"/>
  <c r="N26" i="31"/>
  <c r="N25" i="31"/>
  <c r="M24" i="31"/>
  <c r="N23" i="31"/>
  <c r="N22" i="31"/>
  <c r="N21" i="31"/>
  <c r="M20" i="31"/>
  <c r="M19" i="31"/>
  <c r="N18" i="31"/>
  <c r="N17" i="31"/>
  <c r="M16" i="31"/>
  <c r="M15" i="31"/>
  <c r="N15" i="31"/>
  <c r="N14" i="31"/>
  <c r="N13" i="31"/>
  <c r="N12" i="31"/>
  <c r="M12" i="31"/>
  <c r="B12" i="3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70" i="31" s="1"/>
  <c r="B71" i="31" s="1"/>
  <c r="B72" i="31" s="1"/>
  <c r="B73" i="31" s="1"/>
  <c r="B74" i="31" s="1"/>
  <c r="B75" i="31" s="1"/>
  <c r="B76" i="31" s="1"/>
  <c r="B77" i="31" s="1"/>
  <c r="B78" i="31" s="1"/>
  <c r="B79" i="31" s="1"/>
  <c r="B80" i="31" s="1"/>
  <c r="B81" i="31" s="1"/>
  <c r="B82" i="31" s="1"/>
  <c r="B83" i="31" s="1"/>
  <c r="B84" i="31" s="1"/>
  <c r="B85" i="31" s="1"/>
  <c r="B86" i="31" s="1"/>
  <c r="B87" i="31" s="1"/>
  <c r="B88" i="31" s="1"/>
  <c r="B89" i="31" s="1"/>
  <c r="B90" i="31" s="1"/>
  <c r="B91" i="31" s="1"/>
  <c r="B92" i="31" s="1"/>
  <c r="B93" i="31" s="1"/>
  <c r="B94" i="31" s="1"/>
  <c r="B95" i="31" s="1"/>
  <c r="B96" i="31" s="1"/>
  <c r="B97" i="31" s="1"/>
  <c r="B98" i="31" s="1"/>
  <c r="B99" i="31" s="1"/>
  <c r="B100" i="31" s="1"/>
  <c r="B101" i="31" s="1"/>
  <c r="B102" i="31" s="1"/>
  <c r="B103" i="31" s="1"/>
  <c r="B104" i="31" s="1"/>
  <c r="B105" i="31" s="1"/>
  <c r="B106" i="31" s="1"/>
  <c r="B107" i="31" s="1"/>
  <c r="B108" i="31" s="1"/>
  <c r="B109" i="31" s="1"/>
  <c r="B110" i="31" s="1"/>
  <c r="B111" i="31" s="1"/>
  <c r="B112" i="31" s="1"/>
  <c r="B113" i="31" s="1"/>
  <c r="B114" i="31" s="1"/>
  <c r="B115" i="31" s="1"/>
  <c r="B116" i="31" s="1"/>
  <c r="B117" i="31" s="1"/>
  <c r="B118" i="31" s="1"/>
  <c r="B119" i="31" s="1"/>
  <c r="B120" i="31" s="1"/>
  <c r="B121" i="31" s="1"/>
  <c r="B122" i="31" s="1"/>
  <c r="B123" i="31" s="1"/>
  <c r="B124" i="31" s="1"/>
  <c r="B125" i="31" s="1"/>
  <c r="B126" i="31" s="1"/>
  <c r="B127" i="31" s="1"/>
  <c r="B128" i="31" s="1"/>
  <c r="B129" i="31" s="1"/>
  <c r="B130" i="31" s="1"/>
  <c r="B131" i="31" s="1"/>
  <c r="B132" i="31" s="1"/>
  <c r="B133" i="31" s="1"/>
  <c r="B134" i="31" s="1"/>
  <c r="B135" i="31" s="1"/>
  <c r="B136" i="31" s="1"/>
  <c r="B137" i="31" s="1"/>
  <c r="B138" i="31" s="1"/>
  <c r="B139" i="31" s="1"/>
  <c r="B140" i="31" s="1"/>
  <c r="B141" i="31" s="1"/>
  <c r="B142" i="31" s="1"/>
  <c r="B143" i="31" s="1"/>
  <c r="B144" i="31" s="1"/>
  <c r="B145" i="31" s="1"/>
  <c r="B146" i="31" s="1"/>
  <c r="B147" i="31" s="1"/>
  <c r="B148" i="31" s="1"/>
  <c r="B149" i="31" s="1"/>
  <c r="B150" i="31" s="1"/>
  <c r="B151" i="31" s="1"/>
  <c r="B152" i="31" s="1"/>
  <c r="B153" i="31" s="1"/>
  <c r="B154" i="31" s="1"/>
  <c r="B155" i="31" s="1"/>
  <c r="B156" i="31" s="1"/>
  <c r="M11" i="31"/>
  <c r="AF159" i="1"/>
  <c r="AE159" i="1"/>
  <c r="AD159" i="1"/>
  <c r="B159" i="1"/>
  <c r="AF158" i="1"/>
  <c r="AE158" i="1"/>
  <c r="AD158" i="1"/>
  <c r="B158" i="1"/>
  <c r="AF157" i="1"/>
  <c r="AE157" i="1"/>
  <c r="AD157" i="1"/>
  <c r="B157" i="1"/>
  <c r="AF156" i="1"/>
  <c r="AE156" i="1"/>
  <c r="AD156" i="1"/>
  <c r="B156" i="1"/>
  <c r="AF155" i="1"/>
  <c r="AE155" i="1"/>
  <c r="AD155" i="1"/>
  <c r="B155" i="1"/>
  <c r="AF154" i="1"/>
  <c r="AE154" i="1"/>
  <c r="AD154" i="1"/>
  <c r="B154" i="1"/>
  <c r="AF153" i="1"/>
  <c r="AE153" i="1"/>
  <c r="AD153" i="1"/>
  <c r="B153" i="1"/>
  <c r="AF152" i="1"/>
  <c r="AE152" i="1"/>
  <c r="AD152" i="1"/>
  <c r="B152" i="1"/>
  <c r="AF151" i="1"/>
  <c r="AE151" i="1"/>
  <c r="AD151" i="1"/>
  <c r="B151" i="1"/>
  <c r="AF150" i="1"/>
  <c r="AE150" i="1"/>
  <c r="AD150" i="1"/>
  <c r="B150" i="1"/>
  <c r="AF149" i="1"/>
  <c r="AE149" i="1"/>
  <c r="AD149" i="1"/>
  <c r="B149" i="1"/>
  <c r="AF148" i="1"/>
  <c r="AE148" i="1"/>
  <c r="AD148" i="1"/>
  <c r="B148" i="1"/>
  <c r="AF147" i="1"/>
  <c r="AE147" i="1"/>
  <c r="AD147" i="1"/>
  <c r="B147" i="1"/>
  <c r="AF146" i="1"/>
  <c r="AE146" i="1"/>
  <c r="AD146" i="1"/>
  <c r="B146" i="1"/>
  <c r="AF145" i="1"/>
  <c r="AE145" i="1"/>
  <c r="AD145" i="1"/>
  <c r="B145" i="1"/>
  <c r="AF144" i="1"/>
  <c r="AE144" i="1"/>
  <c r="AD144" i="1"/>
  <c r="B144" i="1"/>
  <c r="AF143" i="1"/>
  <c r="AE143" i="1"/>
  <c r="AD143" i="1"/>
  <c r="B143" i="1"/>
  <c r="AF142" i="1"/>
  <c r="AE142" i="1"/>
  <c r="AD142" i="1"/>
  <c r="B142" i="1"/>
  <c r="AF141" i="1"/>
  <c r="AE141" i="1"/>
  <c r="AD141" i="1"/>
  <c r="B141" i="1"/>
  <c r="AF140" i="1"/>
  <c r="AE140" i="1"/>
  <c r="AD140" i="1"/>
  <c r="B140" i="1"/>
  <c r="AF139" i="1"/>
  <c r="AE139" i="1"/>
  <c r="AD139" i="1"/>
  <c r="B139" i="1"/>
  <c r="AF138" i="1"/>
  <c r="AE138" i="1"/>
  <c r="AD138" i="1"/>
  <c r="B138" i="1"/>
  <c r="AF137" i="1"/>
  <c r="AE137" i="1"/>
  <c r="AD137" i="1"/>
  <c r="B137" i="1"/>
  <c r="AF136" i="1"/>
  <c r="AE136" i="1"/>
  <c r="AD136" i="1"/>
  <c r="B136" i="1"/>
  <c r="AF135" i="1"/>
  <c r="AE135" i="1"/>
  <c r="AD135" i="1"/>
  <c r="B135" i="1"/>
  <c r="AF134" i="1"/>
  <c r="AE134" i="1"/>
  <c r="AD134" i="1"/>
  <c r="B134" i="1"/>
  <c r="AF133" i="1"/>
  <c r="AE133" i="1"/>
  <c r="AD133" i="1"/>
  <c r="B133" i="1"/>
  <c r="AF132" i="1"/>
  <c r="AE132" i="1"/>
  <c r="AD132" i="1"/>
  <c r="B132" i="1"/>
  <c r="AF131" i="1"/>
  <c r="AE131" i="1"/>
  <c r="AD131" i="1"/>
  <c r="B131" i="1"/>
  <c r="AF130" i="1"/>
  <c r="AE130" i="1"/>
  <c r="AD130" i="1"/>
  <c r="B130" i="1"/>
  <c r="AF129" i="1"/>
  <c r="AE129" i="1"/>
  <c r="AD129" i="1"/>
  <c r="B129" i="1"/>
  <c r="AF128" i="1"/>
  <c r="AE128" i="1"/>
  <c r="AD128" i="1"/>
  <c r="B128" i="1"/>
  <c r="AF127" i="1"/>
  <c r="AE127" i="1"/>
  <c r="AD127" i="1"/>
  <c r="B127" i="1"/>
  <c r="AF126" i="1"/>
  <c r="AE126" i="1"/>
  <c r="AD126" i="1"/>
  <c r="B126" i="1"/>
  <c r="AF125" i="1"/>
  <c r="AE125" i="1"/>
  <c r="AD125" i="1"/>
  <c r="B125" i="1"/>
  <c r="AF124" i="1"/>
  <c r="AE124" i="1"/>
  <c r="AD124" i="1"/>
  <c r="B124" i="1"/>
  <c r="AF123" i="1"/>
  <c r="AE123" i="1"/>
  <c r="AD123" i="1"/>
  <c r="B123" i="1"/>
  <c r="AF122" i="1"/>
  <c r="AE122" i="1"/>
  <c r="AD122" i="1"/>
  <c r="B122" i="1"/>
  <c r="AF121" i="1"/>
  <c r="AE121" i="1"/>
  <c r="AD121" i="1"/>
  <c r="B121" i="1"/>
  <c r="AF120" i="1"/>
  <c r="AE120" i="1"/>
  <c r="AD120" i="1"/>
  <c r="B120" i="1"/>
  <c r="AF119" i="1"/>
  <c r="AE119" i="1"/>
  <c r="AD119" i="1"/>
  <c r="B119" i="1"/>
  <c r="AF118" i="1"/>
  <c r="AE118" i="1"/>
  <c r="AD118" i="1"/>
  <c r="B118" i="1"/>
  <c r="AF117" i="1"/>
  <c r="AE117" i="1"/>
  <c r="AD117" i="1"/>
  <c r="B117" i="1"/>
  <c r="AF116" i="1"/>
  <c r="AE116" i="1"/>
  <c r="AD116" i="1"/>
  <c r="B116" i="1"/>
  <c r="AF115" i="1"/>
  <c r="AE115" i="1"/>
  <c r="AD115" i="1"/>
  <c r="B115" i="1"/>
  <c r="AF114" i="1"/>
  <c r="AE114" i="1"/>
  <c r="AD114" i="1"/>
  <c r="B114" i="1"/>
  <c r="AF113" i="1"/>
  <c r="AE113" i="1"/>
  <c r="AD113" i="1"/>
  <c r="B113" i="1"/>
  <c r="AF112" i="1"/>
  <c r="AE112" i="1"/>
  <c r="AD112" i="1"/>
  <c r="B112" i="1"/>
  <c r="AF111" i="1"/>
  <c r="AE111" i="1"/>
  <c r="AD111" i="1"/>
  <c r="B111" i="1"/>
  <c r="AF110" i="1"/>
  <c r="AE110" i="1"/>
  <c r="AD110" i="1"/>
  <c r="B110" i="1"/>
  <c r="AF109" i="1"/>
  <c r="AE109" i="1"/>
  <c r="AD109" i="1"/>
  <c r="B109" i="1"/>
  <c r="AF108" i="1"/>
  <c r="AE108" i="1"/>
  <c r="AD108" i="1"/>
  <c r="B108" i="1"/>
  <c r="AF107" i="1"/>
  <c r="AE107" i="1"/>
  <c r="AD107" i="1"/>
  <c r="B107" i="1"/>
  <c r="AF106" i="1"/>
  <c r="AE106" i="1"/>
  <c r="AD106" i="1"/>
  <c r="B106" i="1"/>
  <c r="AF105" i="1"/>
  <c r="AE105" i="1"/>
  <c r="AD105" i="1"/>
  <c r="B105" i="1"/>
  <c r="AF104" i="1"/>
  <c r="AE104" i="1"/>
  <c r="AD104" i="1"/>
  <c r="B104" i="1"/>
  <c r="AF103" i="1"/>
  <c r="AE103" i="1"/>
  <c r="AD103" i="1"/>
  <c r="B103" i="1"/>
  <c r="AF102" i="1"/>
  <c r="AE102" i="1"/>
  <c r="AD102" i="1"/>
  <c r="B102" i="1"/>
  <c r="AF101" i="1"/>
  <c r="AE101" i="1"/>
  <c r="AD101" i="1"/>
  <c r="B101" i="1"/>
  <c r="AF100" i="1"/>
  <c r="AE100" i="1"/>
  <c r="AD100" i="1"/>
  <c r="B100" i="1"/>
  <c r="AF99" i="1"/>
  <c r="AE99" i="1"/>
  <c r="AD99" i="1"/>
  <c r="B99" i="1"/>
  <c r="AF98" i="1"/>
  <c r="AE98" i="1"/>
  <c r="AD98" i="1"/>
  <c r="B98" i="1"/>
  <c r="AF97" i="1"/>
  <c r="AE97" i="1"/>
  <c r="AD97" i="1"/>
  <c r="B97" i="1"/>
  <c r="AF96" i="1"/>
  <c r="AE96" i="1"/>
  <c r="AD96" i="1"/>
  <c r="B96" i="1"/>
  <c r="AF95" i="1"/>
  <c r="AE95" i="1"/>
  <c r="AD95" i="1"/>
  <c r="B95" i="1"/>
  <c r="AF94" i="1"/>
  <c r="AE94" i="1"/>
  <c r="AD94" i="1"/>
  <c r="B94" i="1"/>
  <c r="AF93" i="1"/>
  <c r="AE93" i="1"/>
  <c r="AD93" i="1"/>
  <c r="B93" i="1"/>
  <c r="AF92" i="1"/>
  <c r="AE92" i="1"/>
  <c r="AD92" i="1"/>
  <c r="B92" i="1"/>
  <c r="AF91" i="1"/>
  <c r="AE91" i="1"/>
  <c r="AD91" i="1"/>
  <c r="B91" i="1"/>
  <c r="AF90" i="1"/>
  <c r="AE90" i="1"/>
  <c r="AD90" i="1"/>
  <c r="B90" i="1"/>
  <c r="AF89" i="1"/>
  <c r="AE89" i="1"/>
  <c r="AD89" i="1"/>
  <c r="B89" i="1"/>
  <c r="AF88" i="1"/>
  <c r="AE88" i="1"/>
  <c r="AD88" i="1"/>
  <c r="B88" i="1"/>
  <c r="AF87" i="1"/>
  <c r="AE87" i="1"/>
  <c r="AD87" i="1"/>
  <c r="B87" i="1"/>
  <c r="AF86" i="1"/>
  <c r="AE86" i="1"/>
  <c r="AD86" i="1"/>
  <c r="B86" i="1"/>
  <c r="AF85" i="1"/>
  <c r="AE85" i="1"/>
  <c r="AD85" i="1"/>
  <c r="B85" i="1"/>
  <c r="AF84" i="1"/>
  <c r="AE84" i="1"/>
  <c r="AD84" i="1"/>
  <c r="B84" i="1"/>
  <c r="AF83" i="1"/>
  <c r="AE83" i="1"/>
  <c r="AD83" i="1"/>
  <c r="B83" i="1"/>
  <c r="AF82" i="1"/>
  <c r="AE82" i="1"/>
  <c r="AD82" i="1"/>
  <c r="B82" i="1"/>
  <c r="AF81" i="1"/>
  <c r="AE81" i="1"/>
  <c r="AD81" i="1"/>
  <c r="B81" i="1"/>
  <c r="AF80" i="1"/>
  <c r="AE80" i="1"/>
  <c r="AD80" i="1"/>
  <c r="B80" i="1"/>
  <c r="AF79" i="1"/>
  <c r="AE79" i="1"/>
  <c r="AD79" i="1"/>
  <c r="B79" i="1"/>
  <c r="AF78" i="1"/>
  <c r="AE78" i="1"/>
  <c r="AD78" i="1"/>
  <c r="B78" i="1"/>
  <c r="AF77" i="1"/>
  <c r="AE77" i="1"/>
  <c r="AD77" i="1"/>
  <c r="B77" i="1"/>
  <c r="AF76" i="1"/>
  <c r="AE76" i="1"/>
  <c r="AD76" i="1"/>
  <c r="B76" i="1"/>
  <c r="AF75" i="1"/>
  <c r="AE75" i="1"/>
  <c r="AD75" i="1"/>
  <c r="B75" i="1"/>
  <c r="AF74" i="1"/>
  <c r="AE74" i="1"/>
  <c r="AD74" i="1"/>
  <c r="B74" i="1"/>
  <c r="AF73" i="1"/>
  <c r="AE73" i="1"/>
  <c r="AD73" i="1"/>
  <c r="B73" i="1"/>
  <c r="AF72" i="1"/>
  <c r="AE72" i="1"/>
  <c r="AD72" i="1"/>
  <c r="B72" i="1"/>
  <c r="AF71" i="1"/>
  <c r="AE71" i="1"/>
  <c r="AD71" i="1"/>
  <c r="B71" i="1"/>
  <c r="AF70" i="1"/>
  <c r="AE70" i="1"/>
  <c r="AD70" i="1"/>
  <c r="B70" i="1"/>
  <c r="AF69" i="1"/>
  <c r="AE69" i="1"/>
  <c r="AD69" i="1"/>
  <c r="B69" i="1"/>
  <c r="AF68" i="1"/>
  <c r="AE68" i="1"/>
  <c r="AD68" i="1"/>
  <c r="B68" i="1"/>
  <c r="AF67" i="1"/>
  <c r="AE67" i="1"/>
  <c r="AD67" i="1"/>
  <c r="B67" i="1"/>
  <c r="AF66" i="1"/>
  <c r="AE66" i="1"/>
  <c r="AD66" i="1"/>
  <c r="B66" i="1"/>
  <c r="AF65" i="1"/>
  <c r="AE65" i="1"/>
  <c r="AD65" i="1"/>
  <c r="B65" i="1"/>
  <c r="AF64" i="1"/>
  <c r="AE64" i="1"/>
  <c r="AD64" i="1"/>
  <c r="B64" i="1"/>
  <c r="AF63" i="1"/>
  <c r="AE63" i="1"/>
  <c r="AD63" i="1"/>
  <c r="B63" i="1"/>
  <c r="AF62" i="1"/>
  <c r="AE62" i="1"/>
  <c r="AD62" i="1"/>
  <c r="B62" i="1"/>
  <c r="AF61" i="1"/>
  <c r="AE61" i="1"/>
  <c r="AD61" i="1"/>
  <c r="B61" i="1"/>
  <c r="AF60" i="1"/>
  <c r="AE60" i="1"/>
  <c r="AD60" i="1"/>
  <c r="B60" i="1"/>
  <c r="AF59" i="1"/>
  <c r="AE59" i="1"/>
  <c r="AD59" i="1"/>
  <c r="B59" i="1"/>
  <c r="AF58" i="1"/>
  <c r="AE58" i="1"/>
  <c r="AD58" i="1"/>
  <c r="B58" i="1"/>
  <c r="AF57" i="1"/>
  <c r="AE57" i="1"/>
  <c r="AD57" i="1"/>
  <c r="B57" i="1"/>
  <c r="AF56" i="1"/>
  <c r="AE56" i="1"/>
  <c r="AD56" i="1"/>
  <c r="B56" i="1"/>
  <c r="AF55" i="1"/>
  <c r="AE55" i="1"/>
  <c r="AD55" i="1"/>
  <c r="B55" i="1"/>
  <c r="AF54" i="1"/>
  <c r="AE54" i="1"/>
  <c r="AD54" i="1"/>
  <c r="B54" i="1"/>
  <c r="AF53" i="1"/>
  <c r="AE53" i="1"/>
  <c r="AD53" i="1"/>
  <c r="B53" i="1"/>
  <c r="AF52" i="1"/>
  <c r="AE52" i="1"/>
  <c r="AD52" i="1"/>
  <c r="B52" i="1"/>
  <c r="AF51" i="1"/>
  <c r="AE51" i="1"/>
  <c r="AD51" i="1"/>
  <c r="B51" i="1"/>
  <c r="AF50" i="1"/>
  <c r="AE50" i="1"/>
  <c r="AD50" i="1"/>
  <c r="B50" i="1"/>
  <c r="AF49" i="1"/>
  <c r="AE49" i="1"/>
  <c r="AD49" i="1"/>
  <c r="B49" i="1"/>
  <c r="AF48" i="1"/>
  <c r="AE48" i="1"/>
  <c r="AD48" i="1"/>
  <c r="B48" i="1"/>
  <c r="AF47" i="1"/>
  <c r="AE47" i="1"/>
  <c r="AD47" i="1"/>
  <c r="B47" i="1"/>
  <c r="AF46" i="1"/>
  <c r="AE46" i="1"/>
  <c r="AD46" i="1"/>
  <c r="B46" i="1"/>
  <c r="AF45" i="1"/>
  <c r="AE45" i="1"/>
  <c r="AD45" i="1"/>
  <c r="B45" i="1"/>
  <c r="AF44" i="1"/>
  <c r="AE44" i="1"/>
  <c r="AD44" i="1"/>
  <c r="B44" i="1"/>
  <c r="AF43" i="1"/>
  <c r="AE43" i="1"/>
  <c r="AD43" i="1"/>
  <c r="B43" i="1"/>
  <c r="AF42" i="1"/>
  <c r="AE42" i="1"/>
  <c r="AD42" i="1"/>
  <c r="B42" i="1"/>
  <c r="AF41" i="1"/>
  <c r="AE41" i="1"/>
  <c r="AD41" i="1"/>
  <c r="B41" i="1"/>
  <c r="AF40" i="1"/>
  <c r="AE40" i="1"/>
  <c r="AD40" i="1"/>
  <c r="B40" i="1"/>
  <c r="AF39" i="1"/>
  <c r="AE39" i="1"/>
  <c r="AD39" i="1"/>
  <c r="B39" i="1"/>
  <c r="AF38" i="1"/>
  <c r="AE38" i="1"/>
  <c r="AD38" i="1"/>
  <c r="B38" i="1"/>
  <c r="AF37" i="1"/>
  <c r="AE37" i="1"/>
  <c r="AD37" i="1"/>
  <c r="B37" i="1"/>
  <c r="AF36" i="1"/>
  <c r="AE36" i="1"/>
  <c r="AD36" i="1"/>
  <c r="B36" i="1"/>
  <c r="AF35" i="1"/>
  <c r="AE35" i="1"/>
  <c r="AD35" i="1"/>
  <c r="B35" i="1"/>
  <c r="AF34" i="1"/>
  <c r="AE34" i="1"/>
  <c r="AD34" i="1"/>
  <c r="B34" i="1"/>
  <c r="AF33" i="1"/>
  <c r="AE33" i="1"/>
  <c r="AD33" i="1"/>
  <c r="B33" i="1"/>
  <c r="AF32" i="1"/>
  <c r="AE32" i="1"/>
  <c r="AD32" i="1"/>
  <c r="B32" i="1"/>
  <c r="AF31" i="1"/>
  <c r="AE31" i="1"/>
  <c r="AD31" i="1"/>
  <c r="B31" i="1"/>
  <c r="AF30" i="1"/>
  <c r="AE30" i="1"/>
  <c r="AD30" i="1"/>
  <c r="B30" i="1"/>
  <c r="AF29" i="1"/>
  <c r="AE29" i="1"/>
  <c r="AD29" i="1"/>
  <c r="B29" i="1"/>
  <c r="AF28" i="1"/>
  <c r="AE28" i="1"/>
  <c r="AD28" i="1"/>
  <c r="B28" i="1"/>
  <c r="AF27" i="1"/>
  <c r="AE27" i="1"/>
  <c r="AD27" i="1"/>
  <c r="B27" i="1"/>
  <c r="AF26" i="1"/>
  <c r="AE26" i="1"/>
  <c r="AD26" i="1"/>
  <c r="B26" i="1"/>
  <c r="AF25" i="1"/>
  <c r="AE25" i="1"/>
  <c r="AD25" i="1"/>
  <c r="B25" i="1"/>
  <c r="AF24" i="1"/>
  <c r="AE24" i="1"/>
  <c r="AD24" i="1"/>
  <c r="B24" i="1"/>
  <c r="AF23" i="1"/>
  <c r="AE23" i="1"/>
  <c r="AD23" i="1"/>
  <c r="B23" i="1"/>
  <c r="AF22" i="1"/>
  <c r="AE22" i="1"/>
  <c r="AD22" i="1"/>
  <c r="B22" i="1"/>
  <c r="AF21" i="1"/>
  <c r="AE21" i="1"/>
  <c r="AD21" i="1"/>
  <c r="B21" i="1"/>
  <c r="AF20" i="1"/>
  <c r="AE20" i="1"/>
  <c r="AD20" i="1"/>
  <c r="B20" i="1"/>
  <c r="AF19" i="1"/>
  <c r="AE19" i="1"/>
  <c r="AD19" i="1"/>
  <c r="B19" i="1"/>
  <c r="AF18" i="1"/>
  <c r="AE18" i="1"/>
  <c r="AD18" i="1"/>
  <c r="B18" i="1"/>
  <c r="AF17" i="1"/>
  <c r="AE17" i="1"/>
  <c r="AD17" i="1"/>
  <c r="B17" i="1"/>
  <c r="AF16" i="1"/>
  <c r="AE16" i="1"/>
  <c r="AD16" i="1"/>
  <c r="B16" i="1"/>
  <c r="AF15" i="1"/>
  <c r="AE15" i="1"/>
  <c r="AD15" i="1"/>
  <c r="B15" i="1"/>
  <c r="AF14" i="1"/>
  <c r="AE14" i="1"/>
  <c r="AD14" i="1"/>
  <c r="D10" i="20"/>
  <c r="AA247" i="19"/>
  <c r="AA235" i="19"/>
  <c r="AA227" i="19"/>
  <c r="AA224" i="19"/>
  <c r="AA220" i="19"/>
  <c r="AA203" i="19"/>
  <c r="AA195" i="19"/>
  <c r="AA194" i="19"/>
  <c r="AA184" i="19"/>
  <c r="AA172" i="19"/>
  <c r="Z154" i="19"/>
  <c r="AA154" i="19"/>
  <c r="AA153" i="19"/>
  <c r="AA140" i="19"/>
  <c r="AA132" i="19"/>
  <c r="AA129" i="19"/>
  <c r="AA127" i="19"/>
  <c r="AA122" i="19"/>
  <c r="AA90" i="19"/>
  <c r="AA54" i="19"/>
  <c r="AA50" i="19"/>
  <c r="AA47" i="19"/>
  <c r="AA43" i="19"/>
  <c r="AA32" i="19"/>
  <c r="AA29" i="19"/>
  <c r="Z27" i="19"/>
  <c r="AA21" i="19"/>
  <c r="AA20" i="19"/>
  <c r="S156" i="29"/>
  <c r="R156" i="29"/>
  <c r="Q156" i="29"/>
  <c r="S155" i="29"/>
  <c r="R155" i="29"/>
  <c r="Q155" i="29"/>
  <c r="S154" i="29"/>
  <c r="R154" i="29"/>
  <c r="Q154" i="29"/>
  <c r="S153" i="29"/>
  <c r="R153" i="29"/>
  <c r="Q153" i="29"/>
  <c r="S152" i="29"/>
  <c r="R152" i="29"/>
  <c r="Q152" i="29"/>
  <c r="S151" i="29"/>
  <c r="R151" i="29"/>
  <c r="Q151" i="29"/>
  <c r="S150" i="29"/>
  <c r="R150" i="29"/>
  <c r="Q150" i="29"/>
  <c r="S149" i="29"/>
  <c r="R149" i="29"/>
  <c r="Q149" i="29"/>
  <c r="S148" i="29"/>
  <c r="R148" i="29"/>
  <c r="Q148" i="29"/>
  <c r="S147" i="29"/>
  <c r="R147" i="29"/>
  <c r="Q147" i="29"/>
  <c r="S146" i="29"/>
  <c r="R146" i="29"/>
  <c r="Q146" i="29"/>
  <c r="S145" i="29"/>
  <c r="R145" i="29"/>
  <c r="Q145" i="29"/>
  <c r="S144" i="29"/>
  <c r="R144" i="29"/>
  <c r="Q144" i="29"/>
  <c r="S143" i="29"/>
  <c r="R143" i="29"/>
  <c r="Q143" i="29"/>
  <c r="S142" i="29"/>
  <c r="R142" i="29"/>
  <c r="Q142" i="29"/>
  <c r="S141" i="29"/>
  <c r="R141" i="29"/>
  <c r="Q141" i="29"/>
  <c r="S140" i="29"/>
  <c r="R140" i="29"/>
  <c r="Q140" i="29"/>
  <c r="S139" i="29"/>
  <c r="R139" i="29"/>
  <c r="Q139" i="29"/>
  <c r="S138" i="29"/>
  <c r="R138" i="29"/>
  <c r="Q138" i="29"/>
  <c r="S137" i="29"/>
  <c r="R137" i="29"/>
  <c r="Q137" i="29"/>
  <c r="S136" i="29"/>
  <c r="R136" i="29"/>
  <c r="Q136" i="29"/>
  <c r="S135" i="29"/>
  <c r="R135" i="29"/>
  <c r="Q135" i="29"/>
  <c r="S134" i="29"/>
  <c r="R134" i="29"/>
  <c r="Q134" i="29"/>
  <c r="S133" i="29"/>
  <c r="R133" i="29"/>
  <c r="Q133" i="29"/>
  <c r="S132" i="29"/>
  <c r="R132" i="29"/>
  <c r="Q132" i="29"/>
  <c r="S131" i="29"/>
  <c r="Q131" i="29"/>
  <c r="R131" i="29" s="1"/>
  <c r="R130" i="29"/>
  <c r="Q130" i="29"/>
  <c r="S130" i="29" s="1"/>
  <c r="Q129" i="29"/>
  <c r="Q128" i="29"/>
  <c r="S128" i="29" s="1"/>
  <c r="S127" i="29"/>
  <c r="Q127" i="29"/>
  <c r="R127" i="29" s="1"/>
  <c r="R126" i="29"/>
  <c r="Q126" i="29"/>
  <c r="S126" i="29" s="1"/>
  <c r="Q125" i="29"/>
  <c r="Q124" i="29"/>
  <c r="S124" i="29" s="1"/>
  <c r="S123" i="29"/>
  <c r="Q123" i="29"/>
  <c r="R123" i="29" s="1"/>
  <c r="R122" i="29"/>
  <c r="Q122" i="29"/>
  <c r="S122" i="29" s="1"/>
  <c r="Q121" i="29"/>
  <c r="Q120" i="29"/>
  <c r="S120" i="29" s="1"/>
  <c r="S119" i="29"/>
  <c r="Q119" i="29"/>
  <c r="R119" i="29" s="1"/>
  <c r="R118" i="29"/>
  <c r="Q118" i="29"/>
  <c r="S118" i="29" s="1"/>
  <c r="Q117" i="29"/>
  <c r="Q116" i="29"/>
  <c r="S116" i="29" s="1"/>
  <c r="S115" i="29"/>
  <c r="Q115" i="29"/>
  <c r="R115" i="29" s="1"/>
  <c r="R114" i="29"/>
  <c r="Q114" i="29"/>
  <c r="S114" i="29" s="1"/>
  <c r="Q113" i="29"/>
  <c r="Q112" i="29"/>
  <c r="S112" i="29" s="1"/>
  <c r="S111" i="29"/>
  <c r="Q111" i="29"/>
  <c r="R111" i="29" s="1"/>
  <c r="R110" i="29"/>
  <c r="Q110" i="29"/>
  <c r="S110" i="29" s="1"/>
  <c r="Q109" i="29"/>
  <c r="Q108" i="29"/>
  <c r="S108" i="29" s="1"/>
  <c r="S107" i="29"/>
  <c r="Q107" i="29"/>
  <c r="R107" i="29" s="1"/>
  <c r="R106" i="29"/>
  <c r="Q106" i="29"/>
  <c r="S106" i="29" s="1"/>
  <c r="Q105" i="29"/>
  <c r="S104" i="29"/>
  <c r="Q104" i="29"/>
  <c r="R104" i="29" s="1"/>
  <c r="S103" i="29"/>
  <c r="R103" i="29"/>
  <c r="Q103" i="29"/>
  <c r="R102" i="29"/>
  <c r="Q102" i="29"/>
  <c r="S102" i="29" s="1"/>
  <c r="Q101" i="29"/>
  <c r="S100" i="29"/>
  <c r="Q100" i="29"/>
  <c r="R100" i="29" s="1"/>
  <c r="S99" i="29"/>
  <c r="R99" i="29"/>
  <c r="Q99" i="29"/>
  <c r="R98" i="29"/>
  <c r="Q98" i="29"/>
  <c r="S98" i="29" s="1"/>
  <c r="Q97" i="29"/>
  <c r="S96" i="29"/>
  <c r="Q96" i="29"/>
  <c r="R96" i="29" s="1"/>
  <c r="S95" i="29"/>
  <c r="R95" i="29"/>
  <c r="Q95" i="29"/>
  <c r="R94" i="29"/>
  <c r="Q94" i="29"/>
  <c r="S94" i="29" s="1"/>
  <c r="Q93" i="29"/>
  <c r="S92" i="29"/>
  <c r="Q92" i="29"/>
  <c r="R92" i="29" s="1"/>
  <c r="S91" i="29"/>
  <c r="R91" i="29"/>
  <c r="Q91" i="29"/>
  <c r="R90" i="29"/>
  <c r="Q90" i="29"/>
  <c r="S90" i="29" s="1"/>
  <c r="Q89" i="29"/>
  <c r="S88" i="29"/>
  <c r="Q88" i="29"/>
  <c r="R88" i="29" s="1"/>
  <c r="S87" i="29"/>
  <c r="R87" i="29"/>
  <c r="Q87" i="29"/>
  <c r="R86" i="29"/>
  <c r="Q86" i="29"/>
  <c r="S86" i="29" s="1"/>
  <c r="Q85" i="29"/>
  <c r="S84" i="29"/>
  <c r="Q84" i="29"/>
  <c r="R84" i="29" s="1"/>
  <c r="S83" i="29"/>
  <c r="R83" i="29"/>
  <c r="Q83" i="29"/>
  <c r="R82" i="29"/>
  <c r="Q82" i="29"/>
  <c r="S82" i="29" s="1"/>
  <c r="Q81" i="29"/>
  <c r="S80" i="29"/>
  <c r="Q80" i="29"/>
  <c r="R80" i="29" s="1"/>
  <c r="S79" i="29"/>
  <c r="R79" i="29"/>
  <c r="Q79" i="29"/>
  <c r="Q78" i="29"/>
  <c r="S78" i="29" s="1"/>
  <c r="Q77" i="29"/>
  <c r="S76" i="29"/>
  <c r="Q76" i="29"/>
  <c r="R76" i="29" s="1"/>
  <c r="S75" i="29"/>
  <c r="R75" i="29"/>
  <c r="Q75" i="29"/>
  <c r="Q74" i="29"/>
  <c r="S74" i="29" s="1"/>
  <c r="Q73" i="29"/>
  <c r="S72" i="29"/>
  <c r="Q72" i="29"/>
  <c r="R72" i="29" s="1"/>
  <c r="S71" i="29"/>
  <c r="R71" i="29"/>
  <c r="Q71" i="29"/>
  <c r="S70" i="29"/>
  <c r="R70" i="29"/>
  <c r="Q70" i="29"/>
  <c r="S69" i="29"/>
  <c r="R69" i="29"/>
  <c r="Q69" i="29"/>
  <c r="S68" i="29"/>
  <c r="R68" i="29"/>
  <c r="Q68" i="29"/>
  <c r="S67" i="29"/>
  <c r="R67" i="29"/>
  <c r="Q67" i="29"/>
  <c r="S66" i="29"/>
  <c r="R66" i="29"/>
  <c r="Q66" i="29"/>
  <c r="S65" i="29"/>
  <c r="R65" i="29"/>
  <c r="Q65" i="29"/>
  <c r="S64" i="29"/>
  <c r="R64" i="29"/>
  <c r="Q64" i="29"/>
  <c r="S63" i="29"/>
  <c r="R63" i="29"/>
  <c r="Q63" i="29"/>
  <c r="S62" i="29"/>
  <c r="R62" i="29"/>
  <c r="Q62" i="29"/>
  <c r="S61" i="29"/>
  <c r="R61" i="29"/>
  <c r="Q61" i="29"/>
  <c r="S60" i="29"/>
  <c r="R60" i="29"/>
  <c r="Q60" i="29"/>
  <c r="S59" i="29"/>
  <c r="R59" i="29"/>
  <c r="Q59" i="29"/>
  <c r="S58" i="29"/>
  <c r="R58" i="29"/>
  <c r="Q58" i="29"/>
  <c r="S57" i="29"/>
  <c r="R57" i="29"/>
  <c r="Q57" i="29"/>
  <c r="S56" i="29"/>
  <c r="R56" i="29"/>
  <c r="Q56" i="29"/>
  <c r="S55" i="29"/>
  <c r="R55" i="29"/>
  <c r="Q55" i="29"/>
  <c r="S54" i="29"/>
  <c r="R54" i="29"/>
  <c r="Q54" i="29"/>
  <c r="S53" i="29"/>
  <c r="R53" i="29"/>
  <c r="Q53" i="29"/>
  <c r="S52" i="29"/>
  <c r="R52" i="29"/>
  <c r="Q52" i="29"/>
  <c r="S51" i="29"/>
  <c r="R51" i="29"/>
  <c r="Q51" i="29"/>
  <c r="S50" i="29"/>
  <c r="R50" i="29"/>
  <c r="Q50" i="29"/>
  <c r="S49" i="29"/>
  <c r="R49" i="29"/>
  <c r="Q49" i="29"/>
  <c r="S48" i="29"/>
  <c r="Q48" i="29"/>
  <c r="R48" i="29" s="1"/>
  <c r="S47" i="29"/>
  <c r="R47" i="29"/>
  <c r="Q47" i="29"/>
  <c r="Q46" i="29"/>
  <c r="S46" i="29" s="1"/>
  <c r="Q45" i="29"/>
  <c r="S45" i="29" s="1"/>
  <c r="S44" i="29"/>
  <c r="Q44" i="29"/>
  <c r="R44" i="29" s="1"/>
  <c r="S43" i="29"/>
  <c r="R43" i="29"/>
  <c r="Q43" i="29"/>
  <c r="Q42" i="29"/>
  <c r="S42" i="29" s="1"/>
  <c r="Q41" i="29"/>
  <c r="S41" i="29" s="1"/>
  <c r="S40" i="29"/>
  <c r="Q40" i="29"/>
  <c r="R40" i="29" s="1"/>
  <c r="S39" i="29"/>
  <c r="R39" i="29"/>
  <c r="Q39" i="29"/>
  <c r="Q38" i="29"/>
  <c r="S38" i="29" s="1"/>
  <c r="Q37" i="29"/>
  <c r="S37" i="29" s="1"/>
  <c r="S36" i="29"/>
  <c r="Q36" i="29"/>
  <c r="R36" i="29" s="1"/>
  <c r="S35" i="29"/>
  <c r="R35" i="29"/>
  <c r="Q35" i="29"/>
  <c r="Q34" i="29"/>
  <c r="S34" i="29" s="1"/>
  <c r="Q33" i="29"/>
  <c r="S33" i="29" s="1"/>
  <c r="S32" i="29"/>
  <c r="Q32" i="29"/>
  <c r="R32" i="29" s="1"/>
  <c r="S31" i="29"/>
  <c r="R31" i="29"/>
  <c r="Q31" i="29"/>
  <c r="Q30" i="29"/>
  <c r="S30" i="29" s="1"/>
  <c r="Q29" i="29"/>
  <c r="S29" i="29" s="1"/>
  <c r="S28" i="29"/>
  <c r="Q28" i="29"/>
  <c r="R28" i="29" s="1"/>
  <c r="S27" i="29"/>
  <c r="R27" i="29"/>
  <c r="Q27" i="29"/>
  <c r="Q26" i="29"/>
  <c r="S26" i="29" s="1"/>
  <c r="Q25" i="29"/>
  <c r="S25" i="29" s="1"/>
  <c r="S24" i="29"/>
  <c r="Q24" i="29"/>
  <c r="R24" i="29" s="1"/>
  <c r="S23" i="29"/>
  <c r="R23" i="29"/>
  <c r="Q23" i="29"/>
  <c r="Q22" i="29"/>
  <c r="S22" i="29" s="1"/>
  <c r="Q21" i="29"/>
  <c r="S21" i="29" s="1"/>
  <c r="S20" i="29"/>
  <c r="Q20" i="29"/>
  <c r="R20" i="29" s="1"/>
  <c r="S19" i="29"/>
  <c r="R19" i="29"/>
  <c r="Q19" i="29"/>
  <c r="Q18" i="29"/>
  <c r="S18" i="29" s="1"/>
  <c r="Q17" i="29"/>
  <c r="S17" i="29" s="1"/>
  <c r="S16" i="29"/>
  <c r="Q16" i="29"/>
  <c r="R16" i="29" s="1"/>
  <c r="S15" i="29"/>
  <c r="Q15" i="29"/>
  <c r="R15" i="29" s="1"/>
  <c r="S14" i="29"/>
  <c r="Q14" i="29"/>
  <c r="R14" i="29" s="1"/>
  <c r="S13" i="29"/>
  <c r="Q13" i="29"/>
  <c r="R13" i="29" s="1"/>
  <c r="S12" i="29"/>
  <c r="Q12" i="29"/>
  <c r="R12" i="29" s="1"/>
  <c r="B12" i="29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S11" i="29"/>
  <c r="Q11" i="29"/>
  <c r="R11" i="29" s="1"/>
  <c r="AC159" i="27"/>
  <c r="AB159" i="27"/>
  <c r="AA159" i="27"/>
  <c r="B159" i="27"/>
  <c r="AC158" i="27"/>
  <c r="AB158" i="27"/>
  <c r="AA158" i="27"/>
  <c r="B158" i="27"/>
  <c r="AC157" i="27"/>
  <c r="AB157" i="27"/>
  <c r="AA157" i="27"/>
  <c r="B157" i="27"/>
  <c r="AC156" i="27"/>
  <c r="AB156" i="27"/>
  <c r="AA156" i="27"/>
  <c r="B156" i="27"/>
  <c r="AC155" i="27"/>
  <c r="AB155" i="27"/>
  <c r="AA155" i="27"/>
  <c r="B155" i="27"/>
  <c r="AC154" i="27"/>
  <c r="AB154" i="27"/>
  <c r="AA154" i="27"/>
  <c r="B154" i="27"/>
  <c r="AC153" i="27"/>
  <c r="AB153" i="27"/>
  <c r="AA153" i="27"/>
  <c r="B153" i="27"/>
  <c r="AC152" i="27"/>
  <c r="AB152" i="27"/>
  <c r="AA152" i="27"/>
  <c r="B152" i="27"/>
  <c r="AC151" i="27"/>
  <c r="AB151" i="27"/>
  <c r="AA151" i="27"/>
  <c r="B151" i="27"/>
  <c r="AC150" i="27"/>
  <c r="AB150" i="27"/>
  <c r="AA150" i="27"/>
  <c r="B150" i="27"/>
  <c r="AC149" i="27"/>
  <c r="AB149" i="27"/>
  <c r="AA149" i="27"/>
  <c r="B149" i="27"/>
  <c r="AC148" i="27"/>
  <c r="AB148" i="27"/>
  <c r="AA148" i="27"/>
  <c r="B148" i="27"/>
  <c r="AC147" i="27"/>
  <c r="AB147" i="27"/>
  <c r="AA147" i="27"/>
  <c r="B147" i="27"/>
  <c r="AC146" i="27"/>
  <c r="AB146" i="27"/>
  <c r="AA146" i="27"/>
  <c r="B146" i="27"/>
  <c r="AC145" i="27"/>
  <c r="AB145" i="27"/>
  <c r="AA145" i="27"/>
  <c r="B145" i="27"/>
  <c r="AC144" i="27"/>
  <c r="AB144" i="27"/>
  <c r="AA144" i="27"/>
  <c r="B144" i="27"/>
  <c r="AC143" i="27"/>
  <c r="AB143" i="27"/>
  <c r="AA143" i="27"/>
  <c r="B143" i="27"/>
  <c r="AC142" i="27"/>
  <c r="AB142" i="27"/>
  <c r="AA142" i="27"/>
  <c r="B142" i="27"/>
  <c r="AC141" i="27"/>
  <c r="AB141" i="27"/>
  <c r="AA141" i="27"/>
  <c r="B141" i="27"/>
  <c r="AC140" i="27"/>
  <c r="AB140" i="27"/>
  <c r="AA140" i="27"/>
  <c r="B140" i="27"/>
  <c r="AC139" i="27"/>
  <c r="AB139" i="27"/>
  <c r="AA139" i="27"/>
  <c r="B139" i="27"/>
  <c r="AC138" i="27"/>
  <c r="AB138" i="27"/>
  <c r="AA138" i="27"/>
  <c r="B138" i="27"/>
  <c r="AC137" i="27"/>
  <c r="AB137" i="27"/>
  <c r="AA137" i="27"/>
  <c r="B137" i="27"/>
  <c r="AC136" i="27"/>
  <c r="AB136" i="27"/>
  <c r="AA136" i="27"/>
  <c r="B136" i="27"/>
  <c r="AC135" i="27"/>
  <c r="AB135" i="27"/>
  <c r="AA135" i="27"/>
  <c r="B135" i="27"/>
  <c r="AC134" i="27"/>
  <c r="AB134" i="27"/>
  <c r="AA134" i="27"/>
  <c r="B134" i="27"/>
  <c r="AC133" i="27"/>
  <c r="AB133" i="27"/>
  <c r="AA133" i="27"/>
  <c r="B133" i="27"/>
  <c r="AC132" i="27"/>
  <c r="AB132" i="27"/>
  <c r="AA132" i="27"/>
  <c r="B132" i="27"/>
  <c r="AC131" i="27"/>
  <c r="AB131" i="27"/>
  <c r="AA131" i="27"/>
  <c r="B131" i="27"/>
  <c r="AC130" i="27"/>
  <c r="AB130" i="27"/>
  <c r="AA130" i="27"/>
  <c r="B130" i="27"/>
  <c r="AC129" i="27"/>
  <c r="AB129" i="27"/>
  <c r="AA129" i="27"/>
  <c r="B129" i="27"/>
  <c r="AC128" i="27"/>
  <c r="AB128" i="27"/>
  <c r="AA128" i="27"/>
  <c r="B128" i="27"/>
  <c r="AC127" i="27"/>
  <c r="AB127" i="27"/>
  <c r="AA127" i="27"/>
  <c r="B127" i="27"/>
  <c r="AC126" i="27"/>
  <c r="AB126" i="27"/>
  <c r="AA126" i="27"/>
  <c r="B126" i="27"/>
  <c r="AC125" i="27"/>
  <c r="AB125" i="27"/>
  <c r="AA125" i="27"/>
  <c r="B125" i="27"/>
  <c r="AC124" i="27"/>
  <c r="AB124" i="27"/>
  <c r="AA124" i="27"/>
  <c r="B124" i="27"/>
  <c r="AC123" i="27"/>
  <c r="AB123" i="27"/>
  <c r="AA123" i="27"/>
  <c r="B123" i="27"/>
  <c r="AC122" i="27"/>
  <c r="AB122" i="27"/>
  <c r="AA122" i="27"/>
  <c r="B122" i="27"/>
  <c r="AC121" i="27"/>
  <c r="AB121" i="27"/>
  <c r="AA121" i="27"/>
  <c r="B121" i="27"/>
  <c r="AC120" i="27"/>
  <c r="AB120" i="27"/>
  <c r="AA120" i="27"/>
  <c r="B120" i="27"/>
  <c r="AC119" i="27"/>
  <c r="AB119" i="27"/>
  <c r="AA119" i="27"/>
  <c r="B119" i="27"/>
  <c r="AC118" i="27"/>
  <c r="AB118" i="27"/>
  <c r="AA118" i="27"/>
  <c r="B118" i="27"/>
  <c r="AC117" i="27"/>
  <c r="AB117" i="27"/>
  <c r="AA117" i="27"/>
  <c r="B117" i="27"/>
  <c r="AC116" i="27"/>
  <c r="AB116" i="27"/>
  <c r="AA116" i="27"/>
  <c r="B116" i="27"/>
  <c r="AC115" i="27"/>
  <c r="AB115" i="27"/>
  <c r="AA115" i="27"/>
  <c r="B115" i="27"/>
  <c r="AC114" i="27"/>
  <c r="AB114" i="27"/>
  <c r="AA114" i="27"/>
  <c r="B114" i="27"/>
  <c r="AC113" i="27"/>
  <c r="AB113" i="27"/>
  <c r="AA113" i="27"/>
  <c r="B113" i="27"/>
  <c r="AC112" i="27"/>
  <c r="AB112" i="27"/>
  <c r="AA112" i="27"/>
  <c r="B112" i="27"/>
  <c r="AC111" i="27"/>
  <c r="AB111" i="27"/>
  <c r="AA111" i="27"/>
  <c r="B111" i="27"/>
  <c r="AC110" i="27"/>
  <c r="AB110" i="27"/>
  <c r="AA110" i="27"/>
  <c r="B110" i="27"/>
  <c r="AC109" i="27"/>
  <c r="AB109" i="27"/>
  <c r="AA109" i="27"/>
  <c r="B109" i="27"/>
  <c r="AC108" i="27"/>
  <c r="AB108" i="27"/>
  <c r="AA108" i="27"/>
  <c r="B108" i="27"/>
  <c r="AC107" i="27"/>
  <c r="AB107" i="27"/>
  <c r="AA107" i="27"/>
  <c r="B107" i="27"/>
  <c r="AC106" i="27"/>
  <c r="AB106" i="27"/>
  <c r="AA106" i="27"/>
  <c r="B106" i="27"/>
  <c r="AC105" i="27"/>
  <c r="AB105" i="27"/>
  <c r="AA105" i="27"/>
  <c r="B105" i="27"/>
  <c r="AC104" i="27"/>
  <c r="AB104" i="27"/>
  <c r="AA104" i="27"/>
  <c r="B104" i="27"/>
  <c r="AC103" i="27"/>
  <c r="AB103" i="27"/>
  <c r="AA103" i="27"/>
  <c r="B103" i="27"/>
  <c r="AC102" i="27"/>
  <c r="AB102" i="27"/>
  <c r="AA102" i="27"/>
  <c r="B102" i="27"/>
  <c r="AC101" i="27"/>
  <c r="AB101" i="27"/>
  <c r="AA101" i="27"/>
  <c r="B101" i="27"/>
  <c r="AC100" i="27"/>
  <c r="AB100" i="27"/>
  <c r="AA100" i="27"/>
  <c r="B100" i="27"/>
  <c r="AC99" i="27"/>
  <c r="AB99" i="27"/>
  <c r="AA99" i="27"/>
  <c r="B99" i="27"/>
  <c r="AC98" i="27"/>
  <c r="AB98" i="27"/>
  <c r="AA98" i="27"/>
  <c r="B98" i="27"/>
  <c r="AC97" i="27"/>
  <c r="AB97" i="27"/>
  <c r="AA97" i="27"/>
  <c r="B97" i="27"/>
  <c r="AC96" i="27"/>
  <c r="AB96" i="27"/>
  <c r="AA96" i="27"/>
  <c r="B96" i="27"/>
  <c r="AC95" i="27"/>
  <c r="AB95" i="27"/>
  <c r="AA95" i="27"/>
  <c r="B95" i="27"/>
  <c r="AC94" i="27"/>
  <c r="AB94" i="27"/>
  <c r="AA94" i="27"/>
  <c r="B94" i="27"/>
  <c r="AC93" i="27"/>
  <c r="AB93" i="27"/>
  <c r="AA93" i="27"/>
  <c r="B93" i="27"/>
  <c r="AC92" i="27"/>
  <c r="AB92" i="27"/>
  <c r="AA92" i="27"/>
  <c r="B92" i="27"/>
  <c r="AC91" i="27"/>
  <c r="AB91" i="27"/>
  <c r="AA91" i="27"/>
  <c r="B91" i="27"/>
  <c r="AC90" i="27"/>
  <c r="AB90" i="27"/>
  <c r="AA90" i="27"/>
  <c r="B90" i="27"/>
  <c r="AC89" i="27"/>
  <c r="AB89" i="27"/>
  <c r="AA89" i="27"/>
  <c r="B89" i="27"/>
  <c r="AC88" i="27"/>
  <c r="AB88" i="27"/>
  <c r="AA88" i="27"/>
  <c r="B88" i="27"/>
  <c r="AC87" i="27"/>
  <c r="AB87" i="27"/>
  <c r="AA87" i="27"/>
  <c r="B87" i="27"/>
  <c r="AC86" i="27"/>
  <c r="AB86" i="27"/>
  <c r="AA86" i="27"/>
  <c r="B86" i="27"/>
  <c r="AC85" i="27"/>
  <c r="AB85" i="27"/>
  <c r="AA85" i="27"/>
  <c r="B85" i="27"/>
  <c r="AC84" i="27"/>
  <c r="AB84" i="27"/>
  <c r="AA84" i="27"/>
  <c r="B84" i="27"/>
  <c r="AC83" i="27"/>
  <c r="AB83" i="27"/>
  <c r="AA83" i="27"/>
  <c r="B83" i="27"/>
  <c r="AC82" i="27"/>
  <c r="AB82" i="27"/>
  <c r="AA82" i="27"/>
  <c r="B82" i="27"/>
  <c r="AC81" i="27"/>
  <c r="AB81" i="27"/>
  <c r="AA81" i="27"/>
  <c r="B81" i="27"/>
  <c r="AC80" i="27"/>
  <c r="AB80" i="27"/>
  <c r="AA80" i="27"/>
  <c r="B80" i="27"/>
  <c r="AC79" i="27"/>
  <c r="AB79" i="27"/>
  <c r="AA79" i="27"/>
  <c r="B79" i="27"/>
  <c r="AC78" i="27"/>
  <c r="AB78" i="27"/>
  <c r="AA78" i="27"/>
  <c r="B78" i="27"/>
  <c r="AC77" i="27"/>
  <c r="AB77" i="27"/>
  <c r="AA77" i="27"/>
  <c r="B77" i="27"/>
  <c r="AC76" i="27"/>
  <c r="AB76" i="27"/>
  <c r="AA76" i="27"/>
  <c r="B76" i="27"/>
  <c r="AC75" i="27"/>
  <c r="AB75" i="27"/>
  <c r="AA75" i="27"/>
  <c r="B75" i="27"/>
  <c r="AC74" i="27"/>
  <c r="AB74" i="27"/>
  <c r="AA74" i="27"/>
  <c r="B74" i="27"/>
  <c r="AC73" i="27"/>
  <c r="AB73" i="27"/>
  <c r="AA73" i="27"/>
  <c r="B73" i="27"/>
  <c r="AC72" i="27"/>
  <c r="AB72" i="27"/>
  <c r="AA72" i="27"/>
  <c r="B72" i="27"/>
  <c r="AC71" i="27"/>
  <c r="AB71" i="27"/>
  <c r="AA71" i="27"/>
  <c r="B71" i="27"/>
  <c r="AC70" i="27"/>
  <c r="AB70" i="27"/>
  <c r="AA70" i="27"/>
  <c r="B70" i="27"/>
  <c r="AC69" i="27"/>
  <c r="AB69" i="27"/>
  <c r="AA69" i="27"/>
  <c r="B69" i="27"/>
  <c r="AC68" i="27"/>
  <c r="AB68" i="27"/>
  <c r="AA68" i="27"/>
  <c r="B68" i="27"/>
  <c r="AC67" i="27"/>
  <c r="AB67" i="27"/>
  <c r="AA67" i="27"/>
  <c r="B67" i="27"/>
  <c r="AC66" i="27"/>
  <c r="AB66" i="27"/>
  <c r="AA66" i="27"/>
  <c r="B66" i="27"/>
  <c r="AC65" i="27"/>
  <c r="AB65" i="27"/>
  <c r="AA65" i="27"/>
  <c r="B65" i="27"/>
  <c r="AC64" i="27"/>
  <c r="AB64" i="27"/>
  <c r="AA64" i="27"/>
  <c r="B64" i="27"/>
  <c r="AC63" i="27"/>
  <c r="AB63" i="27"/>
  <c r="AA63" i="27"/>
  <c r="B63" i="27"/>
  <c r="AC62" i="27"/>
  <c r="AB62" i="27"/>
  <c r="AA62" i="27"/>
  <c r="B62" i="27"/>
  <c r="AC61" i="27"/>
  <c r="AB61" i="27"/>
  <c r="AA61" i="27"/>
  <c r="B61" i="27"/>
  <c r="AC60" i="27"/>
  <c r="AB60" i="27"/>
  <c r="AA60" i="27"/>
  <c r="B60" i="27"/>
  <c r="AC59" i="27"/>
  <c r="AB59" i="27"/>
  <c r="AA59" i="27"/>
  <c r="B59" i="27"/>
  <c r="AC58" i="27"/>
  <c r="AB58" i="27"/>
  <c r="AA58" i="27"/>
  <c r="B58" i="27"/>
  <c r="AC57" i="27"/>
  <c r="AB57" i="27"/>
  <c r="AA57" i="27"/>
  <c r="B57" i="27"/>
  <c r="AC56" i="27"/>
  <c r="AB56" i="27"/>
  <c r="AA56" i="27"/>
  <c r="B56" i="27"/>
  <c r="AC55" i="27"/>
  <c r="AB55" i="27"/>
  <c r="AA55" i="27"/>
  <c r="B55" i="27"/>
  <c r="AC54" i="27"/>
  <c r="AB54" i="27"/>
  <c r="AA54" i="27"/>
  <c r="B54" i="27"/>
  <c r="AC53" i="27"/>
  <c r="AB53" i="27"/>
  <c r="AA53" i="27"/>
  <c r="B53" i="27"/>
  <c r="AC52" i="27"/>
  <c r="AB52" i="27"/>
  <c r="AA52" i="27"/>
  <c r="B52" i="27"/>
  <c r="AC51" i="27"/>
  <c r="AB51" i="27"/>
  <c r="AA51" i="27"/>
  <c r="B51" i="27"/>
  <c r="AC50" i="27"/>
  <c r="AB50" i="27"/>
  <c r="AA50" i="27"/>
  <c r="B50" i="27"/>
  <c r="AC49" i="27"/>
  <c r="AB49" i="27"/>
  <c r="AA49" i="27"/>
  <c r="B49" i="27"/>
  <c r="AC48" i="27"/>
  <c r="AB48" i="27"/>
  <c r="AA48" i="27"/>
  <c r="B48" i="27"/>
  <c r="AC47" i="27"/>
  <c r="AB47" i="27"/>
  <c r="AA47" i="27"/>
  <c r="B47" i="27"/>
  <c r="AC46" i="27"/>
  <c r="AB46" i="27"/>
  <c r="AA46" i="27"/>
  <c r="B46" i="27"/>
  <c r="AC45" i="27"/>
  <c r="AB45" i="27"/>
  <c r="AA45" i="27"/>
  <c r="B45" i="27"/>
  <c r="AC44" i="27"/>
  <c r="AB44" i="27"/>
  <c r="AA44" i="27"/>
  <c r="B44" i="27"/>
  <c r="AC43" i="27"/>
  <c r="AB43" i="27"/>
  <c r="AA43" i="27"/>
  <c r="B43" i="27"/>
  <c r="AC42" i="27"/>
  <c r="AB42" i="27"/>
  <c r="AA42" i="27"/>
  <c r="B42" i="27"/>
  <c r="AC41" i="27"/>
  <c r="AB41" i="27"/>
  <c r="AA41" i="27"/>
  <c r="B41" i="27"/>
  <c r="AC40" i="27"/>
  <c r="AB40" i="27"/>
  <c r="AA40" i="27"/>
  <c r="B40" i="27"/>
  <c r="AC39" i="27"/>
  <c r="AB39" i="27"/>
  <c r="AA39" i="27"/>
  <c r="B39" i="27"/>
  <c r="AC38" i="27"/>
  <c r="AB38" i="27"/>
  <c r="AA38" i="27"/>
  <c r="B38" i="27"/>
  <c r="AC37" i="27"/>
  <c r="AB37" i="27"/>
  <c r="AA37" i="27"/>
  <c r="B37" i="27"/>
  <c r="AC36" i="27"/>
  <c r="AB36" i="27"/>
  <c r="AA36" i="27"/>
  <c r="B36" i="27"/>
  <c r="AC35" i="27"/>
  <c r="AB35" i="27"/>
  <c r="AA35" i="27"/>
  <c r="B35" i="27"/>
  <c r="AC34" i="27"/>
  <c r="AB34" i="27"/>
  <c r="AA34" i="27"/>
  <c r="B34" i="27"/>
  <c r="AC33" i="27"/>
  <c r="AB33" i="27"/>
  <c r="AA33" i="27"/>
  <c r="B33" i="27"/>
  <c r="AC32" i="27"/>
  <c r="AB32" i="27"/>
  <c r="AA32" i="27"/>
  <c r="B32" i="27"/>
  <c r="AC31" i="27"/>
  <c r="AB31" i="27"/>
  <c r="AA31" i="27"/>
  <c r="B31" i="27"/>
  <c r="AC30" i="27"/>
  <c r="AB30" i="27"/>
  <c r="AA30" i="27"/>
  <c r="B30" i="27"/>
  <c r="AC29" i="27"/>
  <c r="AB29" i="27"/>
  <c r="AA29" i="27"/>
  <c r="B29" i="27"/>
  <c r="AC28" i="27"/>
  <c r="AB28" i="27"/>
  <c r="AA28" i="27"/>
  <c r="B28" i="27"/>
  <c r="AC27" i="27"/>
  <c r="AB27" i="27"/>
  <c r="AA27" i="27"/>
  <c r="B27" i="27"/>
  <c r="AC26" i="27"/>
  <c r="AB26" i="27"/>
  <c r="AA26" i="27"/>
  <c r="B26" i="27"/>
  <c r="AC25" i="27"/>
  <c r="AB25" i="27"/>
  <c r="AA25" i="27"/>
  <c r="B25" i="27"/>
  <c r="AC24" i="27"/>
  <c r="AB24" i="27"/>
  <c r="AA24" i="27"/>
  <c r="B24" i="27"/>
  <c r="AC23" i="27"/>
  <c r="AB23" i="27"/>
  <c r="AA23" i="27"/>
  <c r="B23" i="27"/>
  <c r="AC22" i="27"/>
  <c r="AB22" i="27"/>
  <c r="AA22" i="27"/>
  <c r="B22" i="27"/>
  <c r="AC21" i="27"/>
  <c r="AB21" i="27"/>
  <c r="AA21" i="27"/>
  <c r="B21" i="27"/>
  <c r="AC20" i="27"/>
  <c r="AB20" i="27"/>
  <c r="AA20" i="27"/>
  <c r="B20" i="27"/>
  <c r="AC19" i="27"/>
  <c r="AB19" i="27"/>
  <c r="AA19" i="27"/>
  <c r="B19" i="27"/>
  <c r="AC18" i="27"/>
  <c r="AB18" i="27"/>
  <c r="AA18" i="27"/>
  <c r="B18" i="27"/>
  <c r="AC17" i="27"/>
  <c r="AB17" i="27"/>
  <c r="AA17" i="27"/>
  <c r="B17" i="27"/>
  <c r="AC16" i="27"/>
  <c r="AB16" i="27"/>
  <c r="AA16" i="27"/>
  <c r="B16" i="27"/>
  <c r="AC15" i="27"/>
  <c r="AB15" i="27"/>
  <c r="AA15" i="27"/>
  <c r="B15" i="27"/>
  <c r="AC14" i="27"/>
  <c r="AB14" i="27"/>
  <c r="AA14" i="27"/>
  <c r="AC30" i="26"/>
  <c r="AB30" i="26"/>
  <c r="AA30" i="26"/>
  <c r="AC29" i="26"/>
  <c r="AB29" i="26"/>
  <c r="AA29" i="26"/>
  <c r="AC28" i="26"/>
  <c r="AB28" i="26"/>
  <c r="AA28" i="26"/>
  <c r="AC27" i="26"/>
  <c r="AB27" i="26"/>
  <c r="AA27" i="26"/>
  <c r="AC26" i="26"/>
  <c r="AB26" i="26"/>
  <c r="AA26" i="26"/>
  <c r="AC25" i="26"/>
  <c r="AB25" i="26"/>
  <c r="AA25" i="26"/>
  <c r="AC24" i="26"/>
  <c r="AB24" i="26"/>
  <c r="AA24" i="26"/>
  <c r="AC23" i="26"/>
  <c r="AB23" i="26"/>
  <c r="AA23" i="26"/>
  <c r="AC22" i="26"/>
  <c r="AB22" i="26"/>
  <c r="AA22" i="26"/>
  <c r="AC21" i="26"/>
  <c r="AB21" i="26"/>
  <c r="AA21" i="26"/>
  <c r="AC20" i="26"/>
  <c r="AB20" i="26"/>
  <c r="AA20" i="26"/>
  <c r="AC19" i="26"/>
  <c r="AB19" i="26"/>
  <c r="AA19" i="26"/>
  <c r="AC18" i="26"/>
  <c r="AB18" i="26"/>
  <c r="AA18" i="26"/>
  <c r="AC17" i="26"/>
  <c r="AB17" i="26"/>
  <c r="AA17" i="26"/>
  <c r="AC16" i="26"/>
  <c r="AB16" i="26"/>
  <c r="AA16" i="26"/>
  <c r="AC15" i="26"/>
  <c r="AB15" i="26"/>
  <c r="AA15" i="26"/>
  <c r="AC14" i="26"/>
  <c r="AB14" i="26"/>
  <c r="AA14" i="26"/>
  <c r="AC40" i="25"/>
  <c r="AB40" i="25"/>
  <c r="AA40" i="25"/>
  <c r="AC39" i="25"/>
  <c r="AB39" i="25"/>
  <c r="AA39" i="25"/>
  <c r="AC38" i="25"/>
  <c r="AB38" i="25"/>
  <c r="AA38" i="25"/>
  <c r="AC37" i="25"/>
  <c r="AB37" i="25"/>
  <c r="AA37" i="25"/>
  <c r="AC36" i="25"/>
  <c r="AB36" i="25"/>
  <c r="AA36" i="25"/>
  <c r="AC35" i="25"/>
  <c r="AB35" i="25"/>
  <c r="AA35" i="25"/>
  <c r="AC34" i="25"/>
  <c r="AB34" i="25"/>
  <c r="AA34" i="25"/>
  <c r="AC33" i="25"/>
  <c r="AB33" i="25"/>
  <c r="AA33" i="25"/>
  <c r="AC32" i="25"/>
  <c r="AB32" i="25"/>
  <c r="AA32" i="25"/>
  <c r="AC31" i="25"/>
  <c r="AB31" i="25"/>
  <c r="AA31" i="25"/>
  <c r="AC30" i="25"/>
  <c r="AB30" i="25"/>
  <c r="AA30" i="25"/>
  <c r="AC29" i="25"/>
  <c r="AB29" i="25"/>
  <c r="AA29" i="25"/>
  <c r="AC28" i="25"/>
  <c r="AB28" i="25"/>
  <c r="AA28" i="25"/>
  <c r="AC27" i="25"/>
  <c r="AB27" i="25"/>
  <c r="AA27" i="25"/>
  <c r="AC26" i="25"/>
  <c r="AB26" i="25"/>
  <c r="AA26" i="25"/>
  <c r="AC25" i="25"/>
  <c r="AB25" i="25"/>
  <c r="AA25" i="25"/>
  <c r="AC24" i="25"/>
  <c r="AB24" i="25"/>
  <c r="AA24" i="25"/>
  <c r="AC23" i="25"/>
  <c r="AB23" i="25"/>
  <c r="AA23" i="25"/>
  <c r="AC22" i="25"/>
  <c r="AB22" i="25"/>
  <c r="AA22" i="25"/>
  <c r="AC21" i="25"/>
  <c r="AB21" i="25"/>
  <c r="AA21" i="25"/>
  <c r="AC20" i="25"/>
  <c r="AB20" i="25"/>
  <c r="AA20" i="25"/>
  <c r="AC19" i="25"/>
  <c r="AB19" i="25"/>
  <c r="AA19" i="25"/>
  <c r="AC18" i="25"/>
  <c r="AB18" i="25"/>
  <c r="AA18" i="25"/>
  <c r="AC17" i="25"/>
  <c r="AB17" i="25"/>
  <c r="AA17" i="25"/>
  <c r="AC16" i="25"/>
  <c r="AB16" i="25"/>
  <c r="AA16" i="25"/>
  <c r="AC15" i="25"/>
  <c r="AB15" i="25"/>
  <c r="AA15" i="25"/>
  <c r="AC14" i="25"/>
  <c r="AB14" i="25"/>
  <c r="AA14" i="25"/>
  <c r="AC111" i="24"/>
  <c r="AB111" i="24"/>
  <c r="AA111" i="24"/>
  <c r="AC110" i="24"/>
  <c r="AB110" i="24"/>
  <c r="AA110" i="24"/>
  <c r="AC109" i="24"/>
  <c r="AB109" i="24"/>
  <c r="AA109" i="24"/>
  <c r="AC108" i="24"/>
  <c r="AB108" i="24"/>
  <c r="AA108" i="24"/>
  <c r="AC107" i="24"/>
  <c r="AB107" i="24"/>
  <c r="AA107" i="24"/>
  <c r="AC106" i="24"/>
  <c r="AB106" i="24"/>
  <c r="AA106" i="24"/>
  <c r="AC105" i="24"/>
  <c r="AB105" i="24"/>
  <c r="AA105" i="24"/>
  <c r="AC104" i="24"/>
  <c r="AB104" i="24"/>
  <c r="AA104" i="24"/>
  <c r="AC103" i="24"/>
  <c r="AB103" i="24"/>
  <c r="AA103" i="24"/>
  <c r="AC102" i="24"/>
  <c r="AB102" i="24"/>
  <c r="AA102" i="24"/>
  <c r="AC101" i="24"/>
  <c r="AB101" i="24"/>
  <c r="AA101" i="24"/>
  <c r="AC100" i="24"/>
  <c r="AB100" i="24"/>
  <c r="AA100" i="24"/>
  <c r="AC99" i="24"/>
  <c r="AB99" i="24"/>
  <c r="AA99" i="24"/>
  <c r="AC98" i="24"/>
  <c r="AB98" i="24"/>
  <c r="AA98" i="24"/>
  <c r="AC97" i="24"/>
  <c r="AB97" i="24"/>
  <c r="AA97" i="24"/>
  <c r="AC96" i="24"/>
  <c r="AB96" i="24"/>
  <c r="AA96" i="24"/>
  <c r="AC95" i="24"/>
  <c r="AB95" i="24"/>
  <c r="AA95" i="24"/>
  <c r="AC94" i="24"/>
  <c r="AB94" i="24"/>
  <c r="AA94" i="24"/>
  <c r="AC93" i="24"/>
  <c r="AB93" i="24"/>
  <c r="AA93" i="24"/>
  <c r="AC92" i="24"/>
  <c r="AB92" i="24"/>
  <c r="AA92" i="24"/>
  <c r="AC91" i="24"/>
  <c r="AB91" i="24"/>
  <c r="AA91" i="24"/>
  <c r="AC90" i="24"/>
  <c r="AB90" i="24"/>
  <c r="AA90" i="24"/>
  <c r="AC89" i="24"/>
  <c r="AB89" i="24"/>
  <c r="AA89" i="24"/>
  <c r="AC88" i="24"/>
  <c r="AB88" i="24"/>
  <c r="AA88" i="24"/>
  <c r="AC87" i="24"/>
  <c r="AB87" i="24"/>
  <c r="AA87" i="24"/>
  <c r="AC86" i="24"/>
  <c r="AB86" i="24"/>
  <c r="AA86" i="24"/>
  <c r="AC85" i="24"/>
  <c r="AB85" i="24"/>
  <c r="AA85" i="24"/>
  <c r="AC84" i="24"/>
  <c r="AB84" i="24"/>
  <c r="AA84" i="24"/>
  <c r="AC83" i="24"/>
  <c r="AB83" i="24"/>
  <c r="AA83" i="24"/>
  <c r="AC82" i="24"/>
  <c r="AB82" i="24"/>
  <c r="AA82" i="24"/>
  <c r="AC81" i="24"/>
  <c r="AB81" i="24"/>
  <c r="AA81" i="24"/>
  <c r="AC80" i="24"/>
  <c r="AB80" i="24"/>
  <c r="AA80" i="24"/>
  <c r="AC79" i="24"/>
  <c r="AB79" i="24"/>
  <c r="AA79" i="24"/>
  <c r="AC78" i="24"/>
  <c r="AB78" i="24"/>
  <c r="AA78" i="24"/>
  <c r="AC77" i="24"/>
  <c r="AB77" i="24"/>
  <c r="AA77" i="24"/>
  <c r="AC76" i="24"/>
  <c r="AB76" i="24"/>
  <c r="AA76" i="24"/>
  <c r="AC75" i="24"/>
  <c r="AB75" i="24"/>
  <c r="AA75" i="24"/>
  <c r="AC74" i="24"/>
  <c r="AB74" i="24"/>
  <c r="AA74" i="24"/>
  <c r="AC73" i="24"/>
  <c r="AB73" i="24"/>
  <c r="AA73" i="24"/>
  <c r="AC72" i="24"/>
  <c r="AB72" i="24"/>
  <c r="AA72" i="24"/>
  <c r="AC71" i="24"/>
  <c r="AB71" i="24"/>
  <c r="AA71" i="24"/>
  <c r="AC70" i="24"/>
  <c r="AB70" i="24"/>
  <c r="AA70" i="24"/>
  <c r="AC69" i="24"/>
  <c r="AB69" i="24"/>
  <c r="AA69" i="24"/>
  <c r="AC68" i="24"/>
  <c r="AB68" i="24"/>
  <c r="AA68" i="24"/>
  <c r="AC67" i="24"/>
  <c r="AB67" i="24"/>
  <c r="AA67" i="24"/>
  <c r="AC66" i="24"/>
  <c r="AB66" i="24"/>
  <c r="AA66" i="24"/>
  <c r="AC65" i="24"/>
  <c r="AB65" i="24"/>
  <c r="AA65" i="24"/>
  <c r="AC64" i="24"/>
  <c r="AB64" i="24"/>
  <c r="AA64" i="24"/>
  <c r="AC63" i="24"/>
  <c r="AB63" i="24"/>
  <c r="AA63" i="24"/>
  <c r="AC62" i="24"/>
  <c r="AB62" i="24"/>
  <c r="AA62" i="24"/>
  <c r="AC61" i="24"/>
  <c r="AB61" i="24"/>
  <c r="AA61" i="24"/>
  <c r="AC60" i="24"/>
  <c r="AB60" i="24"/>
  <c r="AA60" i="24"/>
  <c r="AC59" i="24"/>
  <c r="AB59" i="24"/>
  <c r="AA59" i="24"/>
  <c r="AC58" i="24"/>
  <c r="AB58" i="24"/>
  <c r="AA58" i="24"/>
  <c r="AC57" i="24"/>
  <c r="AB57" i="24"/>
  <c r="AA57" i="24"/>
  <c r="AC56" i="24"/>
  <c r="AB56" i="24"/>
  <c r="AA56" i="24"/>
  <c r="AC55" i="24"/>
  <c r="AB55" i="24"/>
  <c r="AA55" i="24"/>
  <c r="AC54" i="24"/>
  <c r="AB54" i="24"/>
  <c r="AA54" i="24"/>
  <c r="AC53" i="24"/>
  <c r="AB53" i="24"/>
  <c r="AA53" i="24"/>
  <c r="AC52" i="24"/>
  <c r="AB52" i="24"/>
  <c r="AA52" i="24"/>
  <c r="AC51" i="24"/>
  <c r="AB51" i="24"/>
  <c r="AA51" i="24"/>
  <c r="AC50" i="24"/>
  <c r="AB50" i="24"/>
  <c r="AA50" i="24"/>
  <c r="AC49" i="24"/>
  <c r="AB49" i="24"/>
  <c r="AA49" i="24"/>
  <c r="AC48" i="24"/>
  <c r="AB48" i="24"/>
  <c r="AA48" i="24"/>
  <c r="AC47" i="24"/>
  <c r="AB47" i="24"/>
  <c r="AA47" i="24"/>
  <c r="AC46" i="24"/>
  <c r="AB46" i="24"/>
  <c r="AA46" i="24"/>
  <c r="AC45" i="24"/>
  <c r="AB45" i="24"/>
  <c r="AA45" i="24"/>
  <c r="AC44" i="24"/>
  <c r="AB44" i="24"/>
  <c r="AA44" i="24"/>
  <c r="AC43" i="24"/>
  <c r="AB43" i="24"/>
  <c r="AA43" i="24"/>
  <c r="AC42" i="24"/>
  <c r="AB42" i="24"/>
  <c r="AA42" i="24"/>
  <c r="AC41" i="24"/>
  <c r="AB41" i="24"/>
  <c r="AA41" i="24"/>
  <c r="AC40" i="24"/>
  <c r="AB40" i="24"/>
  <c r="AA40" i="24"/>
  <c r="AC39" i="24"/>
  <c r="AB39" i="24"/>
  <c r="AA39" i="24"/>
  <c r="AC38" i="24"/>
  <c r="AB38" i="24"/>
  <c r="AA38" i="24"/>
  <c r="AC37" i="24"/>
  <c r="AB37" i="24"/>
  <c r="AA37" i="24"/>
  <c r="AC36" i="24"/>
  <c r="AB36" i="24"/>
  <c r="AA36" i="24"/>
  <c r="AC35" i="24"/>
  <c r="AB35" i="24"/>
  <c r="AA35" i="24"/>
  <c r="AC34" i="24"/>
  <c r="AB34" i="24"/>
  <c r="AA34" i="24"/>
  <c r="AC33" i="24"/>
  <c r="AB33" i="24"/>
  <c r="AA33" i="24"/>
  <c r="AC32" i="24"/>
  <c r="AB32" i="24"/>
  <c r="AA32" i="24"/>
  <c r="AC31" i="24"/>
  <c r="AB31" i="24"/>
  <c r="AA31" i="24"/>
  <c r="AC30" i="24"/>
  <c r="AB30" i="24"/>
  <c r="AA30" i="24"/>
  <c r="AC29" i="24"/>
  <c r="AB29" i="24"/>
  <c r="AA29" i="24"/>
  <c r="AC28" i="24"/>
  <c r="AB28" i="24"/>
  <c r="AA28" i="24"/>
  <c r="AC27" i="24"/>
  <c r="AB27" i="24"/>
  <c r="AA27" i="24"/>
  <c r="AC26" i="24"/>
  <c r="AB26" i="24"/>
  <c r="AA26" i="24"/>
  <c r="AC25" i="24"/>
  <c r="AB25" i="24"/>
  <c r="AA25" i="24"/>
  <c r="AC24" i="24"/>
  <c r="AB24" i="24"/>
  <c r="AA24" i="24"/>
  <c r="AC23" i="24"/>
  <c r="AB23" i="24"/>
  <c r="AA23" i="24"/>
  <c r="AC22" i="24"/>
  <c r="AB22" i="24"/>
  <c r="AA22" i="24"/>
  <c r="AC21" i="24"/>
  <c r="AB21" i="24"/>
  <c r="AA21" i="24"/>
  <c r="AC20" i="24"/>
  <c r="AB20" i="24"/>
  <c r="AA20" i="24"/>
  <c r="AC19" i="24"/>
  <c r="AB19" i="24"/>
  <c r="AA19" i="24"/>
  <c r="AC18" i="24"/>
  <c r="AB18" i="24"/>
  <c r="AA18" i="24"/>
  <c r="AC17" i="24"/>
  <c r="AB17" i="24"/>
  <c r="AA17" i="24"/>
  <c r="AC16" i="24"/>
  <c r="AB16" i="24"/>
  <c r="AA16" i="24"/>
  <c r="AC15" i="24"/>
  <c r="AB15" i="24"/>
  <c r="AA15" i="24"/>
  <c r="AC14" i="24"/>
  <c r="AB14" i="24"/>
  <c r="AA14" i="24"/>
  <c r="S156" i="23"/>
  <c r="R156" i="23"/>
  <c r="Q156" i="23"/>
  <c r="B156" i="23"/>
  <c r="S155" i="23"/>
  <c r="R155" i="23"/>
  <c r="Q155" i="23"/>
  <c r="B155" i="23"/>
  <c r="S154" i="23"/>
  <c r="R154" i="23"/>
  <c r="Q154" i="23"/>
  <c r="B154" i="23"/>
  <c r="S153" i="23"/>
  <c r="R153" i="23"/>
  <c r="Q153" i="23"/>
  <c r="B153" i="23"/>
  <c r="S152" i="23"/>
  <c r="R152" i="23"/>
  <c r="Q152" i="23"/>
  <c r="B152" i="23"/>
  <c r="S151" i="23"/>
  <c r="R151" i="23"/>
  <c r="Q151" i="23"/>
  <c r="B151" i="23"/>
  <c r="S150" i="23"/>
  <c r="R150" i="23"/>
  <c r="Q150" i="23"/>
  <c r="B150" i="23"/>
  <c r="S149" i="23"/>
  <c r="R149" i="23"/>
  <c r="Q149" i="23"/>
  <c r="B149" i="23"/>
  <c r="S148" i="23"/>
  <c r="R148" i="23"/>
  <c r="Q148" i="23"/>
  <c r="B148" i="23"/>
  <c r="S147" i="23"/>
  <c r="R147" i="23"/>
  <c r="Q147" i="23"/>
  <c r="B147" i="23"/>
  <c r="S146" i="23"/>
  <c r="R146" i="23"/>
  <c r="Q146" i="23"/>
  <c r="B146" i="23"/>
  <c r="S145" i="23"/>
  <c r="R145" i="23"/>
  <c r="Q145" i="23"/>
  <c r="B145" i="23"/>
  <c r="S144" i="23"/>
  <c r="R144" i="23"/>
  <c r="Q144" i="23"/>
  <c r="B144" i="23"/>
  <c r="S143" i="23"/>
  <c r="R143" i="23"/>
  <c r="Q143" i="23"/>
  <c r="B143" i="23"/>
  <c r="S142" i="23"/>
  <c r="R142" i="23"/>
  <c r="Q142" i="23"/>
  <c r="B142" i="23"/>
  <c r="S141" i="23"/>
  <c r="R141" i="23"/>
  <c r="Q141" i="23"/>
  <c r="B141" i="23"/>
  <c r="S140" i="23"/>
  <c r="R140" i="23"/>
  <c r="Q140" i="23"/>
  <c r="B140" i="23"/>
  <c r="S139" i="23"/>
  <c r="R139" i="23"/>
  <c r="Q139" i="23"/>
  <c r="B139" i="23"/>
  <c r="S138" i="23"/>
  <c r="R138" i="23"/>
  <c r="Q138" i="23"/>
  <c r="B138" i="23"/>
  <c r="S137" i="23"/>
  <c r="R137" i="23"/>
  <c r="Q137" i="23"/>
  <c r="B137" i="23"/>
  <c r="S136" i="23"/>
  <c r="R136" i="23"/>
  <c r="Q136" i="23"/>
  <c r="B136" i="23"/>
  <c r="S135" i="23"/>
  <c r="R135" i="23"/>
  <c r="Q135" i="23"/>
  <c r="B135" i="23"/>
  <c r="S134" i="23"/>
  <c r="R134" i="23"/>
  <c r="Q134" i="23"/>
  <c r="B134" i="23"/>
  <c r="S133" i="23"/>
  <c r="R133" i="23"/>
  <c r="Q133" i="23"/>
  <c r="B133" i="23"/>
  <c r="S132" i="23"/>
  <c r="R132" i="23"/>
  <c r="Q132" i="23"/>
  <c r="B132" i="23"/>
  <c r="S131" i="23"/>
  <c r="R131" i="23"/>
  <c r="Q131" i="23"/>
  <c r="B131" i="23"/>
  <c r="S130" i="23"/>
  <c r="R130" i="23"/>
  <c r="Q130" i="23"/>
  <c r="B130" i="23"/>
  <c r="S129" i="23"/>
  <c r="R129" i="23"/>
  <c r="Q129" i="23"/>
  <c r="B129" i="23"/>
  <c r="S128" i="23"/>
  <c r="R128" i="23"/>
  <c r="Q128" i="23"/>
  <c r="B128" i="23"/>
  <c r="S127" i="23"/>
  <c r="R127" i="23"/>
  <c r="Q127" i="23"/>
  <c r="B127" i="23"/>
  <c r="S126" i="23"/>
  <c r="R126" i="23"/>
  <c r="Q126" i="23"/>
  <c r="B126" i="23"/>
  <c r="S125" i="23"/>
  <c r="R125" i="23"/>
  <c r="Q125" i="23"/>
  <c r="B125" i="23"/>
  <c r="S124" i="23"/>
  <c r="R124" i="23"/>
  <c r="Q124" i="23"/>
  <c r="B124" i="23"/>
  <c r="S123" i="23"/>
  <c r="R123" i="23"/>
  <c r="Q123" i="23"/>
  <c r="B123" i="23"/>
  <c r="S122" i="23"/>
  <c r="R122" i="23"/>
  <c r="Q122" i="23"/>
  <c r="B122" i="23"/>
  <c r="S121" i="23"/>
  <c r="R121" i="23"/>
  <c r="Q121" i="23"/>
  <c r="B121" i="23"/>
  <c r="S120" i="23"/>
  <c r="R120" i="23"/>
  <c r="Q120" i="23"/>
  <c r="B120" i="23"/>
  <c r="S119" i="23"/>
  <c r="R119" i="23"/>
  <c r="Q119" i="23"/>
  <c r="B119" i="23"/>
  <c r="S118" i="23"/>
  <c r="R118" i="23"/>
  <c r="Q118" i="23"/>
  <c r="B118" i="23"/>
  <c r="S117" i="23"/>
  <c r="R117" i="23"/>
  <c r="Q117" i="23"/>
  <c r="B117" i="23"/>
  <c r="S116" i="23"/>
  <c r="R116" i="23"/>
  <c r="Q116" i="23"/>
  <c r="B116" i="23"/>
  <c r="S115" i="23"/>
  <c r="R115" i="23"/>
  <c r="Q115" i="23"/>
  <c r="B115" i="23"/>
  <c r="S114" i="23"/>
  <c r="R114" i="23"/>
  <c r="Q114" i="23"/>
  <c r="B114" i="23"/>
  <c r="S113" i="23"/>
  <c r="R113" i="23"/>
  <c r="Q113" i="23"/>
  <c r="B113" i="23"/>
  <c r="S112" i="23"/>
  <c r="R112" i="23"/>
  <c r="Q112" i="23"/>
  <c r="B112" i="23"/>
  <c r="S111" i="23"/>
  <c r="R111" i="23"/>
  <c r="Q111" i="23"/>
  <c r="B111" i="23"/>
  <c r="S110" i="23"/>
  <c r="R110" i="23"/>
  <c r="Q110" i="23"/>
  <c r="B110" i="23"/>
  <c r="S109" i="23"/>
  <c r="R109" i="23"/>
  <c r="Q109" i="23"/>
  <c r="B109" i="23"/>
  <c r="S108" i="23"/>
  <c r="R108" i="23"/>
  <c r="Q108" i="23"/>
  <c r="B108" i="23"/>
  <c r="S107" i="23"/>
  <c r="R107" i="23"/>
  <c r="Q107" i="23"/>
  <c r="B107" i="23"/>
  <c r="S106" i="23"/>
  <c r="R106" i="23"/>
  <c r="Q106" i="23"/>
  <c r="B106" i="23"/>
  <c r="S105" i="23"/>
  <c r="R105" i="23"/>
  <c r="Q105" i="23"/>
  <c r="B105" i="23"/>
  <c r="S104" i="23"/>
  <c r="R104" i="23"/>
  <c r="Q104" i="23"/>
  <c r="B104" i="23"/>
  <c r="S103" i="23"/>
  <c r="R103" i="23"/>
  <c r="Q103" i="23"/>
  <c r="B103" i="23"/>
  <c r="S102" i="23"/>
  <c r="R102" i="23"/>
  <c r="Q102" i="23"/>
  <c r="B102" i="23"/>
  <c r="S101" i="23"/>
  <c r="R101" i="23"/>
  <c r="Q101" i="23"/>
  <c r="B101" i="23"/>
  <c r="S100" i="23"/>
  <c r="R100" i="23"/>
  <c r="Q100" i="23"/>
  <c r="B100" i="23"/>
  <c r="S99" i="23"/>
  <c r="R99" i="23"/>
  <c r="Q99" i="23"/>
  <c r="B99" i="23"/>
  <c r="S98" i="23"/>
  <c r="R98" i="23"/>
  <c r="Q98" i="23"/>
  <c r="B98" i="23"/>
  <c r="S97" i="23"/>
  <c r="R97" i="23"/>
  <c r="Q97" i="23"/>
  <c r="B97" i="23"/>
  <c r="S96" i="23"/>
  <c r="R96" i="23"/>
  <c r="Q96" i="23"/>
  <c r="B96" i="23"/>
  <c r="S95" i="23"/>
  <c r="R95" i="23"/>
  <c r="Q95" i="23"/>
  <c r="B95" i="23"/>
  <c r="S94" i="23"/>
  <c r="R94" i="23"/>
  <c r="Q94" i="23"/>
  <c r="B94" i="23"/>
  <c r="S93" i="23"/>
  <c r="R93" i="23"/>
  <c r="Q93" i="23"/>
  <c r="B93" i="23"/>
  <c r="S92" i="23"/>
  <c r="R92" i="23"/>
  <c r="Q92" i="23"/>
  <c r="B92" i="23"/>
  <c r="S91" i="23"/>
  <c r="R91" i="23"/>
  <c r="Q91" i="23"/>
  <c r="B91" i="23"/>
  <c r="S90" i="23"/>
  <c r="R90" i="23"/>
  <c r="Q90" i="23"/>
  <c r="B90" i="23"/>
  <c r="S89" i="23"/>
  <c r="R89" i="23"/>
  <c r="Q89" i="23"/>
  <c r="B89" i="23"/>
  <c r="S88" i="23"/>
  <c r="R88" i="23"/>
  <c r="Q88" i="23"/>
  <c r="B88" i="23"/>
  <c r="S87" i="23"/>
  <c r="R87" i="23"/>
  <c r="Q87" i="23"/>
  <c r="B87" i="23"/>
  <c r="S86" i="23"/>
  <c r="R86" i="23"/>
  <c r="Q86" i="23"/>
  <c r="B86" i="23"/>
  <c r="S85" i="23"/>
  <c r="R85" i="23"/>
  <c r="Q85" i="23"/>
  <c r="B85" i="23"/>
  <c r="S84" i="23"/>
  <c r="R84" i="23"/>
  <c r="Q84" i="23"/>
  <c r="B84" i="23"/>
  <c r="S83" i="23"/>
  <c r="R83" i="23"/>
  <c r="Q83" i="23"/>
  <c r="B83" i="23"/>
  <c r="S82" i="23"/>
  <c r="R82" i="23"/>
  <c r="Q82" i="23"/>
  <c r="B82" i="23"/>
  <c r="S81" i="23"/>
  <c r="R81" i="23"/>
  <c r="Q81" i="23"/>
  <c r="B81" i="23"/>
  <c r="S80" i="23"/>
  <c r="R80" i="23"/>
  <c r="Q80" i="23"/>
  <c r="B80" i="23"/>
  <c r="S79" i="23"/>
  <c r="R79" i="23"/>
  <c r="Q79" i="23"/>
  <c r="B79" i="23"/>
  <c r="S78" i="23"/>
  <c r="R78" i="23"/>
  <c r="Q78" i="23"/>
  <c r="B78" i="23"/>
  <c r="S77" i="23"/>
  <c r="R77" i="23"/>
  <c r="Q77" i="23"/>
  <c r="B77" i="23"/>
  <c r="S76" i="23"/>
  <c r="R76" i="23"/>
  <c r="Q76" i="23"/>
  <c r="B76" i="23"/>
  <c r="S75" i="23"/>
  <c r="R75" i="23"/>
  <c r="Q75" i="23"/>
  <c r="B75" i="23"/>
  <c r="S74" i="23"/>
  <c r="R74" i="23"/>
  <c r="Q74" i="23"/>
  <c r="B74" i="23"/>
  <c r="S73" i="23"/>
  <c r="R73" i="23"/>
  <c r="Q73" i="23"/>
  <c r="B73" i="23"/>
  <c r="S72" i="23"/>
  <c r="R72" i="23"/>
  <c r="Q72" i="23"/>
  <c r="B72" i="23"/>
  <c r="S71" i="23"/>
  <c r="R71" i="23"/>
  <c r="Q71" i="23"/>
  <c r="B71" i="23"/>
  <c r="S70" i="23"/>
  <c r="R70" i="23"/>
  <c r="Q70" i="23"/>
  <c r="B70" i="23"/>
  <c r="S69" i="23"/>
  <c r="R69" i="23"/>
  <c r="Q69" i="23"/>
  <c r="B69" i="23"/>
  <c r="S68" i="23"/>
  <c r="R68" i="23"/>
  <c r="Q68" i="23"/>
  <c r="B68" i="23"/>
  <c r="S67" i="23"/>
  <c r="R67" i="23"/>
  <c r="Q67" i="23"/>
  <c r="B67" i="23"/>
  <c r="S66" i="23"/>
  <c r="R66" i="23"/>
  <c r="Q66" i="23"/>
  <c r="B66" i="23"/>
  <c r="S65" i="23"/>
  <c r="R65" i="23"/>
  <c r="Q65" i="23"/>
  <c r="B65" i="23"/>
  <c r="S64" i="23"/>
  <c r="R64" i="23"/>
  <c r="Q64" i="23"/>
  <c r="B64" i="23"/>
  <c r="S63" i="23"/>
  <c r="R63" i="23"/>
  <c r="Q63" i="23"/>
  <c r="B63" i="23"/>
  <c r="S62" i="23"/>
  <c r="R62" i="23"/>
  <c r="Q62" i="23"/>
  <c r="B62" i="23"/>
  <c r="S61" i="23"/>
  <c r="R61" i="23"/>
  <c r="Q61" i="23"/>
  <c r="B61" i="23"/>
  <c r="S60" i="23"/>
  <c r="R60" i="23"/>
  <c r="Q60" i="23"/>
  <c r="B60" i="23"/>
  <c r="S59" i="23"/>
  <c r="R59" i="23"/>
  <c r="Q59" i="23"/>
  <c r="B59" i="23"/>
  <c r="S58" i="23"/>
  <c r="R58" i="23"/>
  <c r="Q58" i="23"/>
  <c r="B58" i="23"/>
  <c r="S57" i="23"/>
  <c r="R57" i="23"/>
  <c r="Q57" i="23"/>
  <c r="B57" i="23"/>
  <c r="S56" i="23"/>
  <c r="R56" i="23"/>
  <c r="Q56" i="23"/>
  <c r="B56" i="23"/>
  <c r="S55" i="23"/>
  <c r="R55" i="23"/>
  <c r="Q55" i="23"/>
  <c r="B55" i="23"/>
  <c r="S54" i="23"/>
  <c r="R54" i="23"/>
  <c r="Q54" i="23"/>
  <c r="B54" i="23"/>
  <c r="S53" i="23"/>
  <c r="R53" i="23"/>
  <c r="Q53" i="23"/>
  <c r="B53" i="23"/>
  <c r="S52" i="23"/>
  <c r="R52" i="23"/>
  <c r="Q52" i="23"/>
  <c r="B52" i="23"/>
  <c r="S51" i="23"/>
  <c r="R51" i="23"/>
  <c r="Q51" i="23"/>
  <c r="B51" i="23"/>
  <c r="S50" i="23"/>
  <c r="R50" i="23"/>
  <c r="Q50" i="23"/>
  <c r="B50" i="23"/>
  <c r="S49" i="23"/>
  <c r="R49" i="23"/>
  <c r="Q49" i="23"/>
  <c r="B49" i="23"/>
  <c r="S48" i="23"/>
  <c r="R48" i="23"/>
  <c r="Q48" i="23"/>
  <c r="B48" i="23"/>
  <c r="S47" i="23"/>
  <c r="R47" i="23"/>
  <c r="Q47" i="23"/>
  <c r="B47" i="23"/>
  <c r="S46" i="23"/>
  <c r="R46" i="23"/>
  <c r="Q46" i="23"/>
  <c r="B46" i="23"/>
  <c r="S45" i="23"/>
  <c r="R45" i="23"/>
  <c r="Q45" i="23"/>
  <c r="B45" i="23"/>
  <c r="S44" i="23"/>
  <c r="R44" i="23"/>
  <c r="Q44" i="23"/>
  <c r="B44" i="23"/>
  <c r="S43" i="23"/>
  <c r="R43" i="23"/>
  <c r="Q43" i="23"/>
  <c r="B43" i="23"/>
  <c r="S42" i="23"/>
  <c r="R42" i="23"/>
  <c r="Q42" i="23"/>
  <c r="B42" i="23"/>
  <c r="S41" i="23"/>
  <c r="R41" i="23"/>
  <c r="Q41" i="23"/>
  <c r="B41" i="23"/>
  <c r="S40" i="23"/>
  <c r="R40" i="23"/>
  <c r="Q40" i="23"/>
  <c r="B40" i="23"/>
  <c r="S39" i="23"/>
  <c r="R39" i="23"/>
  <c r="Q39" i="23"/>
  <c r="B39" i="23"/>
  <c r="S38" i="23"/>
  <c r="R38" i="23"/>
  <c r="Q38" i="23"/>
  <c r="B38" i="23"/>
  <c r="S37" i="23"/>
  <c r="R37" i="23"/>
  <c r="Q37" i="23"/>
  <c r="B37" i="23"/>
  <c r="S36" i="23"/>
  <c r="R36" i="23"/>
  <c r="Q36" i="23"/>
  <c r="B36" i="23"/>
  <c r="S35" i="23"/>
  <c r="R35" i="23"/>
  <c r="Q35" i="23"/>
  <c r="B35" i="23"/>
  <c r="S34" i="23"/>
  <c r="R34" i="23"/>
  <c r="Q34" i="23"/>
  <c r="B34" i="23"/>
  <c r="S33" i="23"/>
  <c r="R33" i="23"/>
  <c r="Q33" i="23"/>
  <c r="B33" i="23"/>
  <c r="S32" i="23"/>
  <c r="R32" i="23"/>
  <c r="Q32" i="23"/>
  <c r="B32" i="23"/>
  <c r="S31" i="23"/>
  <c r="R31" i="23"/>
  <c r="Q31" i="23"/>
  <c r="B31" i="23"/>
  <c r="S30" i="23"/>
  <c r="R30" i="23"/>
  <c r="Q30" i="23"/>
  <c r="B30" i="23"/>
  <c r="S29" i="23"/>
  <c r="R29" i="23"/>
  <c r="Q29" i="23"/>
  <c r="B29" i="23"/>
  <c r="S28" i="23"/>
  <c r="R28" i="23"/>
  <c r="Q28" i="23"/>
  <c r="B28" i="23"/>
  <c r="S27" i="23"/>
  <c r="R27" i="23"/>
  <c r="Q27" i="23"/>
  <c r="B27" i="23"/>
  <c r="S26" i="23"/>
  <c r="R26" i="23"/>
  <c r="Q26" i="23"/>
  <c r="B26" i="23"/>
  <c r="S25" i="23"/>
  <c r="R25" i="23"/>
  <c r="Q25" i="23"/>
  <c r="B25" i="23"/>
  <c r="S24" i="23"/>
  <c r="R24" i="23"/>
  <c r="Q24" i="23"/>
  <c r="B24" i="23"/>
  <c r="S23" i="23"/>
  <c r="R23" i="23"/>
  <c r="Q23" i="23"/>
  <c r="B23" i="23"/>
  <c r="S22" i="23"/>
  <c r="R22" i="23"/>
  <c r="Q22" i="23"/>
  <c r="B22" i="23"/>
  <c r="S21" i="23"/>
  <c r="R21" i="23"/>
  <c r="Q21" i="23"/>
  <c r="B21" i="23"/>
  <c r="S20" i="23"/>
  <c r="R20" i="23"/>
  <c r="Q20" i="23"/>
  <c r="B20" i="23"/>
  <c r="S19" i="23"/>
  <c r="R19" i="23"/>
  <c r="Q19" i="23"/>
  <c r="B19" i="23"/>
  <c r="S18" i="23"/>
  <c r="R18" i="23"/>
  <c r="Q18" i="23"/>
  <c r="B18" i="23"/>
  <c r="S17" i="23"/>
  <c r="R17" i="23"/>
  <c r="Q17" i="23"/>
  <c r="B17" i="23"/>
  <c r="S16" i="23"/>
  <c r="R16" i="23"/>
  <c r="Q16" i="23"/>
  <c r="B16" i="23"/>
  <c r="S15" i="23"/>
  <c r="R15" i="23"/>
  <c r="Q15" i="23"/>
  <c r="B15" i="23"/>
  <c r="S14" i="23"/>
  <c r="R14" i="23"/>
  <c r="Q14" i="23"/>
  <c r="B14" i="23"/>
  <c r="S13" i="23"/>
  <c r="R13" i="23"/>
  <c r="Q13" i="23"/>
  <c r="B13" i="23"/>
  <c r="S12" i="23"/>
  <c r="R12" i="23"/>
  <c r="Q12" i="23"/>
  <c r="B12" i="23"/>
  <c r="S11" i="23"/>
  <c r="R11" i="23"/>
  <c r="Q11" i="23"/>
  <c r="M155" i="22"/>
  <c r="L155" i="22"/>
  <c r="K155" i="22"/>
  <c r="B155" i="22"/>
  <c r="M154" i="22"/>
  <c r="L154" i="22"/>
  <c r="K154" i="22"/>
  <c r="B154" i="22"/>
  <c r="M153" i="22"/>
  <c r="L153" i="22"/>
  <c r="K153" i="22"/>
  <c r="B153" i="22"/>
  <c r="M152" i="22"/>
  <c r="L152" i="22"/>
  <c r="K152" i="22"/>
  <c r="B152" i="22"/>
  <c r="M151" i="22"/>
  <c r="L151" i="22"/>
  <c r="K151" i="22"/>
  <c r="B151" i="22"/>
  <c r="M150" i="22"/>
  <c r="L150" i="22"/>
  <c r="K150" i="22"/>
  <c r="B150" i="22"/>
  <c r="M149" i="22"/>
  <c r="L149" i="22"/>
  <c r="K149" i="22"/>
  <c r="B149" i="22"/>
  <c r="M148" i="22"/>
  <c r="L148" i="22"/>
  <c r="K148" i="22"/>
  <c r="B148" i="22"/>
  <c r="M147" i="22"/>
  <c r="L147" i="22"/>
  <c r="K147" i="22"/>
  <c r="B147" i="22"/>
  <c r="M146" i="22"/>
  <c r="L146" i="22"/>
  <c r="K146" i="22"/>
  <c r="B146" i="22"/>
  <c r="M145" i="22"/>
  <c r="L145" i="22"/>
  <c r="K145" i="22"/>
  <c r="B145" i="22"/>
  <c r="M144" i="22"/>
  <c r="L144" i="22"/>
  <c r="K144" i="22"/>
  <c r="B144" i="22"/>
  <c r="M143" i="22"/>
  <c r="L143" i="22"/>
  <c r="K143" i="22"/>
  <c r="B143" i="22"/>
  <c r="M142" i="22"/>
  <c r="L142" i="22"/>
  <c r="K142" i="22"/>
  <c r="B142" i="22"/>
  <c r="M141" i="22"/>
  <c r="L141" i="22"/>
  <c r="K141" i="22"/>
  <c r="B141" i="22"/>
  <c r="M140" i="22"/>
  <c r="L140" i="22"/>
  <c r="K140" i="22"/>
  <c r="B140" i="22"/>
  <c r="M139" i="22"/>
  <c r="L139" i="22"/>
  <c r="K139" i="22"/>
  <c r="B139" i="22"/>
  <c r="M138" i="22"/>
  <c r="L138" i="22"/>
  <c r="K138" i="22"/>
  <c r="B138" i="22"/>
  <c r="M137" i="22"/>
  <c r="L137" i="22"/>
  <c r="K137" i="22"/>
  <c r="B137" i="22"/>
  <c r="M136" i="22"/>
  <c r="L136" i="22"/>
  <c r="K136" i="22"/>
  <c r="B136" i="22"/>
  <c r="M135" i="22"/>
  <c r="L135" i="22"/>
  <c r="K135" i="22"/>
  <c r="B135" i="22"/>
  <c r="M134" i="22"/>
  <c r="L134" i="22"/>
  <c r="K134" i="22"/>
  <c r="B134" i="22"/>
  <c r="M133" i="22"/>
  <c r="L133" i="22"/>
  <c r="K133" i="22"/>
  <c r="B133" i="22"/>
  <c r="M132" i="22"/>
  <c r="L132" i="22"/>
  <c r="K132" i="22"/>
  <c r="B132" i="22"/>
  <c r="M131" i="22"/>
  <c r="L131" i="22"/>
  <c r="K131" i="22"/>
  <c r="B131" i="22"/>
  <c r="M130" i="22"/>
  <c r="L130" i="22"/>
  <c r="K130" i="22"/>
  <c r="B130" i="22"/>
  <c r="M129" i="22"/>
  <c r="L129" i="22"/>
  <c r="K129" i="22"/>
  <c r="B129" i="22"/>
  <c r="M128" i="22"/>
  <c r="L128" i="22"/>
  <c r="K128" i="22"/>
  <c r="B128" i="22"/>
  <c r="M127" i="22"/>
  <c r="L127" i="22"/>
  <c r="K127" i="22"/>
  <c r="B127" i="22"/>
  <c r="M126" i="22"/>
  <c r="L126" i="22"/>
  <c r="K126" i="22"/>
  <c r="B126" i="22"/>
  <c r="M125" i="22"/>
  <c r="L125" i="22"/>
  <c r="K125" i="22"/>
  <c r="B125" i="22"/>
  <c r="M124" i="22"/>
  <c r="L124" i="22"/>
  <c r="K124" i="22"/>
  <c r="B124" i="22"/>
  <c r="M123" i="22"/>
  <c r="L123" i="22"/>
  <c r="K123" i="22"/>
  <c r="B123" i="22"/>
  <c r="M122" i="22"/>
  <c r="L122" i="22"/>
  <c r="K122" i="22"/>
  <c r="B122" i="22"/>
  <c r="M121" i="22"/>
  <c r="L121" i="22"/>
  <c r="K121" i="22"/>
  <c r="B121" i="22"/>
  <c r="M120" i="22"/>
  <c r="L120" i="22"/>
  <c r="K120" i="22"/>
  <c r="B120" i="22"/>
  <c r="M119" i="22"/>
  <c r="L119" i="22"/>
  <c r="K119" i="22"/>
  <c r="B119" i="22"/>
  <c r="M118" i="22"/>
  <c r="L118" i="22"/>
  <c r="K118" i="22"/>
  <c r="B118" i="22"/>
  <c r="M117" i="22"/>
  <c r="L117" i="22"/>
  <c r="K117" i="22"/>
  <c r="B117" i="22"/>
  <c r="M116" i="22"/>
  <c r="L116" i="22"/>
  <c r="K116" i="22"/>
  <c r="B116" i="22"/>
  <c r="M115" i="22"/>
  <c r="L115" i="22"/>
  <c r="K115" i="22"/>
  <c r="B115" i="22"/>
  <c r="M114" i="22"/>
  <c r="L114" i="22"/>
  <c r="K114" i="22"/>
  <c r="B114" i="22"/>
  <c r="M113" i="22"/>
  <c r="L113" i="22"/>
  <c r="K113" i="22"/>
  <c r="B113" i="22"/>
  <c r="M112" i="22"/>
  <c r="L112" i="22"/>
  <c r="K112" i="22"/>
  <c r="B112" i="22"/>
  <c r="M111" i="22"/>
  <c r="L111" i="22"/>
  <c r="K111" i="22"/>
  <c r="B111" i="22"/>
  <c r="M110" i="22"/>
  <c r="L110" i="22"/>
  <c r="K110" i="22"/>
  <c r="B110" i="22"/>
  <c r="M109" i="22"/>
  <c r="L109" i="22"/>
  <c r="K109" i="22"/>
  <c r="B109" i="22"/>
  <c r="M108" i="22"/>
  <c r="L108" i="22"/>
  <c r="K108" i="22"/>
  <c r="B108" i="22"/>
  <c r="M107" i="22"/>
  <c r="L107" i="22"/>
  <c r="K107" i="22"/>
  <c r="B107" i="22"/>
  <c r="M106" i="22"/>
  <c r="L106" i="22"/>
  <c r="K106" i="22"/>
  <c r="B106" i="22"/>
  <c r="M105" i="22"/>
  <c r="L105" i="22"/>
  <c r="K105" i="22"/>
  <c r="B105" i="22"/>
  <c r="M104" i="22"/>
  <c r="L104" i="22"/>
  <c r="K104" i="22"/>
  <c r="B104" i="22"/>
  <c r="M103" i="22"/>
  <c r="L103" i="22"/>
  <c r="K103" i="22"/>
  <c r="B103" i="22"/>
  <c r="M102" i="22"/>
  <c r="L102" i="22"/>
  <c r="K102" i="22"/>
  <c r="B102" i="22"/>
  <c r="M101" i="22"/>
  <c r="L101" i="22"/>
  <c r="K101" i="22"/>
  <c r="B101" i="22"/>
  <c r="M100" i="22"/>
  <c r="L100" i="22"/>
  <c r="K100" i="22"/>
  <c r="B100" i="22"/>
  <c r="M99" i="22"/>
  <c r="L99" i="22"/>
  <c r="K99" i="22"/>
  <c r="B99" i="22"/>
  <c r="M98" i="22"/>
  <c r="L98" i="22"/>
  <c r="K98" i="22"/>
  <c r="B98" i="22"/>
  <c r="M97" i="22"/>
  <c r="L97" i="22"/>
  <c r="K97" i="22"/>
  <c r="B97" i="22"/>
  <c r="M96" i="22"/>
  <c r="L96" i="22"/>
  <c r="K96" i="22"/>
  <c r="B96" i="22"/>
  <c r="M95" i="22"/>
  <c r="L95" i="22"/>
  <c r="K95" i="22"/>
  <c r="B95" i="22"/>
  <c r="M94" i="22"/>
  <c r="L94" i="22"/>
  <c r="K94" i="22"/>
  <c r="B94" i="22"/>
  <c r="M93" i="22"/>
  <c r="L93" i="22"/>
  <c r="K93" i="22"/>
  <c r="B93" i="22"/>
  <c r="M92" i="22"/>
  <c r="L92" i="22"/>
  <c r="K92" i="22"/>
  <c r="B92" i="22"/>
  <c r="M91" i="22"/>
  <c r="L91" i="22"/>
  <c r="K91" i="22"/>
  <c r="B91" i="22"/>
  <c r="M90" i="22"/>
  <c r="L90" i="22"/>
  <c r="K90" i="22"/>
  <c r="B90" i="22"/>
  <c r="M89" i="22"/>
  <c r="L89" i="22"/>
  <c r="K89" i="22"/>
  <c r="B89" i="22"/>
  <c r="M88" i="22"/>
  <c r="L88" i="22"/>
  <c r="K88" i="22"/>
  <c r="B88" i="22"/>
  <c r="M87" i="22"/>
  <c r="L87" i="22"/>
  <c r="K87" i="22"/>
  <c r="B87" i="22"/>
  <c r="M86" i="22"/>
  <c r="L86" i="22"/>
  <c r="K86" i="22"/>
  <c r="B86" i="22"/>
  <c r="M85" i="22"/>
  <c r="L85" i="22"/>
  <c r="K85" i="22"/>
  <c r="B85" i="22"/>
  <c r="M84" i="22"/>
  <c r="L84" i="22"/>
  <c r="K84" i="22"/>
  <c r="B84" i="22"/>
  <c r="M83" i="22"/>
  <c r="L83" i="22"/>
  <c r="K83" i="22"/>
  <c r="B83" i="22"/>
  <c r="M82" i="22"/>
  <c r="L82" i="22"/>
  <c r="K82" i="22"/>
  <c r="B82" i="22"/>
  <c r="M81" i="22"/>
  <c r="L81" i="22"/>
  <c r="K81" i="22"/>
  <c r="B81" i="22"/>
  <c r="M80" i="22"/>
  <c r="L80" i="22"/>
  <c r="K80" i="22"/>
  <c r="B80" i="22"/>
  <c r="M79" i="22"/>
  <c r="L79" i="22"/>
  <c r="K79" i="22"/>
  <c r="B79" i="22"/>
  <c r="M78" i="22"/>
  <c r="L78" i="22"/>
  <c r="K78" i="22"/>
  <c r="B78" i="22"/>
  <c r="M77" i="22"/>
  <c r="L77" i="22"/>
  <c r="K77" i="22"/>
  <c r="B77" i="22"/>
  <c r="M76" i="22"/>
  <c r="L76" i="22"/>
  <c r="K76" i="22"/>
  <c r="B76" i="22"/>
  <c r="M75" i="22"/>
  <c r="L75" i="22"/>
  <c r="K75" i="22"/>
  <c r="B75" i="22"/>
  <c r="M74" i="22"/>
  <c r="L74" i="22"/>
  <c r="K74" i="22"/>
  <c r="B74" i="22"/>
  <c r="M73" i="22"/>
  <c r="L73" i="22"/>
  <c r="K73" i="22"/>
  <c r="B73" i="22"/>
  <c r="M72" i="22"/>
  <c r="L72" i="22"/>
  <c r="K72" i="22"/>
  <c r="B72" i="22"/>
  <c r="M71" i="22"/>
  <c r="L71" i="22"/>
  <c r="K71" i="22"/>
  <c r="B71" i="22"/>
  <c r="M70" i="22"/>
  <c r="L70" i="22"/>
  <c r="K70" i="22"/>
  <c r="B70" i="22"/>
  <c r="M69" i="22"/>
  <c r="L69" i="22"/>
  <c r="K69" i="22"/>
  <c r="B69" i="22"/>
  <c r="M68" i="22"/>
  <c r="L68" i="22"/>
  <c r="K68" i="22"/>
  <c r="B68" i="22"/>
  <c r="M67" i="22"/>
  <c r="L67" i="22"/>
  <c r="K67" i="22"/>
  <c r="B67" i="22"/>
  <c r="M66" i="22"/>
  <c r="L66" i="22"/>
  <c r="K66" i="22"/>
  <c r="B66" i="22"/>
  <c r="M65" i="22"/>
  <c r="L65" i="22"/>
  <c r="K65" i="22"/>
  <c r="B65" i="22"/>
  <c r="M64" i="22"/>
  <c r="L64" i="22"/>
  <c r="K64" i="22"/>
  <c r="B64" i="22"/>
  <c r="M63" i="22"/>
  <c r="L63" i="22"/>
  <c r="K63" i="22"/>
  <c r="B63" i="22"/>
  <c r="M62" i="22"/>
  <c r="L62" i="22"/>
  <c r="K62" i="22"/>
  <c r="B62" i="22"/>
  <c r="M61" i="22"/>
  <c r="L61" i="22"/>
  <c r="K61" i="22"/>
  <c r="B61" i="22"/>
  <c r="M60" i="22"/>
  <c r="L60" i="22"/>
  <c r="K60" i="22"/>
  <c r="B60" i="22"/>
  <c r="M59" i="22"/>
  <c r="L59" i="22"/>
  <c r="K59" i="22"/>
  <c r="B59" i="22"/>
  <c r="M58" i="22"/>
  <c r="L58" i="22"/>
  <c r="K58" i="22"/>
  <c r="B58" i="22"/>
  <c r="M57" i="22"/>
  <c r="L57" i="22"/>
  <c r="K57" i="22"/>
  <c r="B57" i="22"/>
  <c r="M56" i="22"/>
  <c r="L56" i="22"/>
  <c r="K56" i="22"/>
  <c r="B56" i="22"/>
  <c r="M55" i="22"/>
  <c r="L55" i="22"/>
  <c r="K55" i="22"/>
  <c r="B55" i="22"/>
  <c r="M54" i="22"/>
  <c r="L54" i="22"/>
  <c r="K54" i="22"/>
  <c r="B54" i="22"/>
  <c r="M53" i="22"/>
  <c r="L53" i="22"/>
  <c r="K53" i="22"/>
  <c r="B53" i="22"/>
  <c r="M52" i="22"/>
  <c r="L52" i="22"/>
  <c r="K52" i="22"/>
  <c r="B52" i="22"/>
  <c r="M51" i="22"/>
  <c r="L51" i="22"/>
  <c r="K51" i="22"/>
  <c r="B51" i="22"/>
  <c r="M50" i="22"/>
  <c r="L50" i="22"/>
  <c r="K50" i="22"/>
  <c r="B50" i="22"/>
  <c r="M49" i="22"/>
  <c r="L49" i="22"/>
  <c r="K49" i="22"/>
  <c r="B49" i="22"/>
  <c r="M48" i="22"/>
  <c r="L48" i="22"/>
  <c r="K48" i="22"/>
  <c r="B48" i="22"/>
  <c r="M47" i="22"/>
  <c r="L47" i="22"/>
  <c r="K47" i="22"/>
  <c r="B47" i="22"/>
  <c r="M46" i="22"/>
  <c r="L46" i="22"/>
  <c r="K46" i="22"/>
  <c r="B46" i="22"/>
  <c r="M45" i="22"/>
  <c r="L45" i="22"/>
  <c r="K45" i="22"/>
  <c r="B45" i="22"/>
  <c r="M44" i="22"/>
  <c r="L44" i="22"/>
  <c r="K44" i="22"/>
  <c r="B44" i="22"/>
  <c r="M43" i="22"/>
  <c r="L43" i="22"/>
  <c r="K43" i="22"/>
  <c r="B43" i="22"/>
  <c r="M42" i="22"/>
  <c r="L42" i="22"/>
  <c r="K42" i="22"/>
  <c r="B42" i="22"/>
  <c r="M41" i="22"/>
  <c r="L41" i="22"/>
  <c r="K41" i="22"/>
  <c r="B41" i="22"/>
  <c r="M40" i="22"/>
  <c r="L40" i="22"/>
  <c r="K40" i="22"/>
  <c r="B40" i="22"/>
  <c r="M39" i="22"/>
  <c r="L39" i="22"/>
  <c r="K39" i="22"/>
  <c r="B39" i="22"/>
  <c r="M38" i="22"/>
  <c r="L38" i="22"/>
  <c r="K38" i="22"/>
  <c r="B38" i="22"/>
  <c r="M37" i="22"/>
  <c r="L37" i="22"/>
  <c r="K37" i="22"/>
  <c r="B37" i="22"/>
  <c r="M36" i="22"/>
  <c r="L36" i="22"/>
  <c r="K36" i="22"/>
  <c r="B36" i="22"/>
  <c r="M35" i="22"/>
  <c r="L35" i="22"/>
  <c r="K35" i="22"/>
  <c r="B35" i="22"/>
  <c r="M34" i="22"/>
  <c r="L34" i="22"/>
  <c r="K34" i="22"/>
  <c r="B34" i="22"/>
  <c r="M33" i="22"/>
  <c r="L33" i="22"/>
  <c r="K33" i="22"/>
  <c r="B33" i="22"/>
  <c r="M32" i="22"/>
  <c r="L32" i="22"/>
  <c r="K32" i="22"/>
  <c r="B32" i="22"/>
  <c r="M31" i="22"/>
  <c r="L31" i="22"/>
  <c r="K31" i="22"/>
  <c r="B31" i="22"/>
  <c r="M30" i="22"/>
  <c r="L30" i="22"/>
  <c r="K30" i="22"/>
  <c r="B30" i="22"/>
  <c r="M29" i="22"/>
  <c r="L29" i="22"/>
  <c r="K29" i="22"/>
  <c r="B29" i="22"/>
  <c r="M28" i="22"/>
  <c r="L28" i="22"/>
  <c r="K28" i="22"/>
  <c r="B28" i="22"/>
  <c r="M27" i="22"/>
  <c r="L27" i="22"/>
  <c r="K27" i="22"/>
  <c r="B27" i="22"/>
  <c r="M26" i="22"/>
  <c r="L26" i="22"/>
  <c r="K26" i="22"/>
  <c r="B26" i="22"/>
  <c r="M25" i="22"/>
  <c r="L25" i="22"/>
  <c r="K25" i="22"/>
  <c r="B25" i="22"/>
  <c r="M24" i="22"/>
  <c r="L24" i="22"/>
  <c r="K24" i="22"/>
  <c r="B24" i="22"/>
  <c r="M23" i="22"/>
  <c r="L23" i="22"/>
  <c r="K23" i="22"/>
  <c r="B23" i="22"/>
  <c r="M22" i="22"/>
  <c r="L22" i="22"/>
  <c r="K22" i="22"/>
  <c r="B22" i="22"/>
  <c r="M21" i="22"/>
  <c r="L21" i="22"/>
  <c r="K21" i="22"/>
  <c r="B21" i="22"/>
  <c r="M20" i="22"/>
  <c r="L20" i="22"/>
  <c r="K20" i="22"/>
  <c r="B20" i="22"/>
  <c r="M19" i="22"/>
  <c r="L19" i="22"/>
  <c r="K19" i="22"/>
  <c r="B19" i="22"/>
  <c r="M18" i="22"/>
  <c r="L18" i="22"/>
  <c r="K18" i="22"/>
  <c r="B18" i="22"/>
  <c r="M17" i="22"/>
  <c r="L17" i="22"/>
  <c r="K17" i="22"/>
  <c r="B17" i="22"/>
  <c r="M16" i="22"/>
  <c r="L16" i="22"/>
  <c r="K16" i="22"/>
  <c r="B16" i="22"/>
  <c r="M15" i="22"/>
  <c r="L15" i="22"/>
  <c r="K15" i="22"/>
  <c r="B15" i="22"/>
  <c r="M14" i="22"/>
  <c r="L14" i="22"/>
  <c r="K14" i="22"/>
  <c r="B14" i="22"/>
  <c r="M13" i="22"/>
  <c r="L13" i="22"/>
  <c r="K13" i="22"/>
  <c r="B13" i="22"/>
  <c r="M12" i="22"/>
  <c r="L12" i="22"/>
  <c r="K12" i="22"/>
  <c r="B12" i="22"/>
  <c r="M11" i="22"/>
  <c r="L11" i="22"/>
  <c r="K11" i="22"/>
  <c r="B11" i="22"/>
  <c r="M10" i="22"/>
  <c r="L10" i="22"/>
  <c r="K10" i="22"/>
  <c r="L158" i="21"/>
  <c r="K158" i="21"/>
  <c r="J158" i="21"/>
  <c r="B158" i="21"/>
  <c r="L157" i="21"/>
  <c r="K157" i="21"/>
  <c r="J157" i="21"/>
  <c r="B157" i="21"/>
  <c r="L156" i="21"/>
  <c r="K156" i="21"/>
  <c r="J156" i="21"/>
  <c r="B156" i="21"/>
  <c r="L155" i="21"/>
  <c r="K155" i="21"/>
  <c r="J155" i="21"/>
  <c r="B155" i="21"/>
  <c r="L154" i="21"/>
  <c r="K154" i="21"/>
  <c r="J154" i="21"/>
  <c r="B154" i="21"/>
  <c r="L153" i="21"/>
  <c r="K153" i="21"/>
  <c r="J153" i="21"/>
  <c r="B153" i="21"/>
  <c r="L152" i="21"/>
  <c r="K152" i="21"/>
  <c r="J152" i="21"/>
  <c r="B152" i="21"/>
  <c r="L151" i="21"/>
  <c r="K151" i="21"/>
  <c r="J151" i="21"/>
  <c r="B151" i="21"/>
  <c r="L150" i="21"/>
  <c r="K150" i="21"/>
  <c r="J150" i="21"/>
  <c r="B150" i="21"/>
  <c r="L149" i="21"/>
  <c r="K149" i="21"/>
  <c r="J149" i="21"/>
  <c r="B149" i="21"/>
  <c r="L148" i="21"/>
  <c r="K148" i="21"/>
  <c r="J148" i="21"/>
  <c r="B148" i="21"/>
  <c r="L147" i="21"/>
  <c r="K147" i="21"/>
  <c r="J147" i="21"/>
  <c r="B147" i="21"/>
  <c r="L146" i="21"/>
  <c r="K146" i="21"/>
  <c r="J146" i="21"/>
  <c r="B146" i="21"/>
  <c r="L145" i="21"/>
  <c r="K145" i="21"/>
  <c r="J145" i="21"/>
  <c r="B145" i="21"/>
  <c r="L144" i="21"/>
  <c r="K144" i="21"/>
  <c r="J144" i="21"/>
  <c r="B144" i="21"/>
  <c r="L143" i="21"/>
  <c r="K143" i="21"/>
  <c r="J143" i="21"/>
  <c r="B143" i="21"/>
  <c r="L142" i="21"/>
  <c r="K142" i="21"/>
  <c r="J142" i="21"/>
  <c r="B142" i="21"/>
  <c r="L141" i="21"/>
  <c r="K141" i="21"/>
  <c r="J141" i="21"/>
  <c r="B141" i="21"/>
  <c r="L140" i="21"/>
  <c r="K140" i="21"/>
  <c r="J140" i="21"/>
  <c r="B140" i="21"/>
  <c r="L139" i="21"/>
  <c r="K139" i="21"/>
  <c r="J139" i="21"/>
  <c r="B139" i="21"/>
  <c r="L138" i="21"/>
  <c r="K138" i="21"/>
  <c r="J138" i="21"/>
  <c r="B138" i="21"/>
  <c r="L137" i="21"/>
  <c r="K137" i="21"/>
  <c r="J137" i="21"/>
  <c r="B137" i="21"/>
  <c r="L136" i="21"/>
  <c r="K136" i="21"/>
  <c r="J136" i="21"/>
  <c r="B136" i="21"/>
  <c r="L135" i="21"/>
  <c r="K135" i="21"/>
  <c r="J135" i="21"/>
  <c r="B135" i="21"/>
  <c r="L134" i="21"/>
  <c r="K134" i="21"/>
  <c r="J134" i="21"/>
  <c r="B134" i="21"/>
  <c r="L133" i="21"/>
  <c r="K133" i="21"/>
  <c r="J133" i="21"/>
  <c r="B133" i="21"/>
  <c r="L132" i="21"/>
  <c r="K132" i="21"/>
  <c r="J132" i="21"/>
  <c r="B132" i="21"/>
  <c r="L131" i="21"/>
  <c r="K131" i="21"/>
  <c r="J131" i="21"/>
  <c r="B131" i="21"/>
  <c r="L130" i="21"/>
  <c r="K130" i="21"/>
  <c r="J130" i="21"/>
  <c r="B130" i="21"/>
  <c r="L129" i="21"/>
  <c r="K129" i="21"/>
  <c r="J129" i="21"/>
  <c r="B129" i="21"/>
  <c r="L128" i="21"/>
  <c r="K128" i="21"/>
  <c r="J128" i="21"/>
  <c r="B128" i="21"/>
  <c r="L127" i="21"/>
  <c r="K127" i="21"/>
  <c r="J127" i="21"/>
  <c r="B127" i="21"/>
  <c r="L126" i="21"/>
  <c r="K126" i="21"/>
  <c r="J126" i="21"/>
  <c r="B126" i="21"/>
  <c r="L125" i="21"/>
  <c r="K125" i="21"/>
  <c r="J125" i="21"/>
  <c r="B125" i="21"/>
  <c r="L124" i="21"/>
  <c r="K124" i="21"/>
  <c r="J124" i="21"/>
  <c r="B124" i="21"/>
  <c r="L123" i="21"/>
  <c r="K123" i="21"/>
  <c r="J123" i="21"/>
  <c r="B123" i="21"/>
  <c r="L122" i="21"/>
  <c r="K122" i="21"/>
  <c r="J122" i="21"/>
  <c r="B122" i="21"/>
  <c r="L121" i="21"/>
  <c r="K121" i="21"/>
  <c r="J121" i="21"/>
  <c r="B121" i="21"/>
  <c r="L120" i="21"/>
  <c r="K120" i="21"/>
  <c r="J120" i="21"/>
  <c r="B120" i="21"/>
  <c r="L119" i="21"/>
  <c r="K119" i="21"/>
  <c r="J119" i="21"/>
  <c r="B119" i="21"/>
  <c r="L118" i="21"/>
  <c r="K118" i="21"/>
  <c r="J118" i="21"/>
  <c r="B118" i="21"/>
  <c r="L117" i="21"/>
  <c r="K117" i="21"/>
  <c r="J117" i="21"/>
  <c r="B117" i="21"/>
  <c r="L116" i="21"/>
  <c r="K116" i="21"/>
  <c r="J116" i="21"/>
  <c r="B116" i="21"/>
  <c r="L115" i="21"/>
  <c r="K115" i="21"/>
  <c r="J115" i="21"/>
  <c r="B115" i="21"/>
  <c r="L114" i="21"/>
  <c r="K114" i="21"/>
  <c r="J114" i="21"/>
  <c r="B114" i="21"/>
  <c r="L113" i="21"/>
  <c r="K113" i="21"/>
  <c r="J113" i="21"/>
  <c r="B113" i="21"/>
  <c r="L112" i="21"/>
  <c r="K112" i="21"/>
  <c r="J112" i="21"/>
  <c r="B112" i="21"/>
  <c r="L111" i="21"/>
  <c r="K111" i="21"/>
  <c r="J111" i="21"/>
  <c r="B111" i="21"/>
  <c r="L110" i="21"/>
  <c r="K110" i="21"/>
  <c r="J110" i="21"/>
  <c r="B110" i="21"/>
  <c r="L109" i="21"/>
  <c r="K109" i="21"/>
  <c r="J109" i="21"/>
  <c r="B109" i="21"/>
  <c r="L108" i="21"/>
  <c r="K108" i="21"/>
  <c r="J108" i="21"/>
  <c r="B108" i="21"/>
  <c r="L107" i="21"/>
  <c r="K107" i="21"/>
  <c r="J107" i="21"/>
  <c r="B107" i="21"/>
  <c r="L106" i="21"/>
  <c r="K106" i="21"/>
  <c r="J106" i="21"/>
  <c r="B106" i="21"/>
  <c r="L105" i="21"/>
  <c r="K105" i="21"/>
  <c r="J105" i="21"/>
  <c r="B105" i="21"/>
  <c r="L104" i="21"/>
  <c r="K104" i="21"/>
  <c r="J104" i="21"/>
  <c r="B104" i="21"/>
  <c r="L103" i="21"/>
  <c r="K103" i="21"/>
  <c r="J103" i="21"/>
  <c r="B103" i="21"/>
  <c r="L102" i="21"/>
  <c r="K102" i="21"/>
  <c r="J102" i="21"/>
  <c r="B102" i="21"/>
  <c r="L101" i="21"/>
  <c r="K101" i="21"/>
  <c r="J101" i="21"/>
  <c r="B101" i="21"/>
  <c r="L100" i="21"/>
  <c r="K100" i="21"/>
  <c r="J100" i="21"/>
  <c r="B100" i="21"/>
  <c r="L99" i="21"/>
  <c r="K99" i="21"/>
  <c r="J99" i="21"/>
  <c r="B99" i="21"/>
  <c r="L98" i="21"/>
  <c r="K98" i="21"/>
  <c r="J98" i="21"/>
  <c r="B98" i="21"/>
  <c r="L97" i="21"/>
  <c r="K97" i="21"/>
  <c r="J97" i="21"/>
  <c r="B97" i="21"/>
  <c r="L96" i="21"/>
  <c r="K96" i="21"/>
  <c r="J96" i="21"/>
  <c r="B96" i="21"/>
  <c r="L95" i="21"/>
  <c r="K95" i="21"/>
  <c r="J95" i="21"/>
  <c r="B95" i="21"/>
  <c r="L94" i="21"/>
  <c r="K94" i="21"/>
  <c r="J94" i="21"/>
  <c r="B94" i="21"/>
  <c r="L93" i="21"/>
  <c r="K93" i="21"/>
  <c r="J93" i="21"/>
  <c r="B93" i="21"/>
  <c r="L92" i="21"/>
  <c r="K92" i="21"/>
  <c r="J92" i="21"/>
  <c r="B92" i="21"/>
  <c r="L91" i="21"/>
  <c r="K91" i="21"/>
  <c r="J91" i="21"/>
  <c r="B91" i="21"/>
  <c r="L90" i="21"/>
  <c r="K90" i="21"/>
  <c r="J90" i="21"/>
  <c r="B90" i="21"/>
  <c r="L89" i="21"/>
  <c r="K89" i="21"/>
  <c r="J89" i="21"/>
  <c r="B89" i="21"/>
  <c r="L88" i="21"/>
  <c r="K88" i="21"/>
  <c r="J88" i="21"/>
  <c r="B88" i="21"/>
  <c r="L87" i="21"/>
  <c r="K87" i="21"/>
  <c r="J87" i="21"/>
  <c r="B87" i="21"/>
  <c r="L86" i="21"/>
  <c r="K86" i="21"/>
  <c r="J86" i="21"/>
  <c r="B86" i="21"/>
  <c r="L85" i="21"/>
  <c r="K85" i="21"/>
  <c r="J85" i="21"/>
  <c r="B85" i="21"/>
  <c r="L84" i="21"/>
  <c r="K84" i="21"/>
  <c r="J84" i="21"/>
  <c r="B84" i="21"/>
  <c r="L83" i="21"/>
  <c r="K83" i="21"/>
  <c r="J83" i="21"/>
  <c r="B83" i="21"/>
  <c r="L82" i="21"/>
  <c r="K82" i="21"/>
  <c r="J82" i="21"/>
  <c r="B82" i="21"/>
  <c r="L81" i="21"/>
  <c r="K81" i="21"/>
  <c r="J81" i="21"/>
  <c r="B81" i="21"/>
  <c r="L80" i="21"/>
  <c r="K80" i="21"/>
  <c r="J80" i="21"/>
  <c r="B80" i="21"/>
  <c r="L79" i="21"/>
  <c r="K79" i="21"/>
  <c r="J79" i="21"/>
  <c r="B79" i="21"/>
  <c r="L78" i="21"/>
  <c r="K78" i="21"/>
  <c r="J78" i="21"/>
  <c r="B78" i="21"/>
  <c r="L77" i="21"/>
  <c r="K77" i="21"/>
  <c r="J77" i="21"/>
  <c r="B77" i="21"/>
  <c r="L76" i="21"/>
  <c r="K76" i="21"/>
  <c r="J76" i="21"/>
  <c r="B76" i="21"/>
  <c r="L75" i="21"/>
  <c r="K75" i="21"/>
  <c r="J75" i="21"/>
  <c r="B75" i="21"/>
  <c r="L74" i="21"/>
  <c r="K74" i="21"/>
  <c r="J74" i="21"/>
  <c r="B74" i="21"/>
  <c r="L73" i="21"/>
  <c r="K73" i="21"/>
  <c r="J73" i="21"/>
  <c r="B73" i="21"/>
  <c r="L72" i="21"/>
  <c r="K72" i="21"/>
  <c r="J72" i="21"/>
  <c r="B72" i="21"/>
  <c r="L71" i="21"/>
  <c r="K71" i="21"/>
  <c r="J71" i="21"/>
  <c r="B71" i="21"/>
  <c r="L70" i="21"/>
  <c r="K70" i="21"/>
  <c r="J70" i="21"/>
  <c r="B70" i="21"/>
  <c r="L69" i="21"/>
  <c r="K69" i="21"/>
  <c r="J69" i="21"/>
  <c r="B69" i="21"/>
  <c r="L68" i="21"/>
  <c r="K68" i="21"/>
  <c r="J68" i="21"/>
  <c r="B68" i="21"/>
  <c r="L67" i="21"/>
  <c r="K67" i="21"/>
  <c r="J67" i="21"/>
  <c r="B67" i="21"/>
  <c r="L66" i="21"/>
  <c r="K66" i="21"/>
  <c r="J66" i="21"/>
  <c r="B66" i="21"/>
  <c r="L65" i="21"/>
  <c r="K65" i="21"/>
  <c r="J65" i="21"/>
  <c r="B65" i="21"/>
  <c r="L64" i="21"/>
  <c r="K64" i="21"/>
  <c r="J64" i="21"/>
  <c r="B64" i="21"/>
  <c r="L63" i="21"/>
  <c r="K63" i="21"/>
  <c r="J63" i="21"/>
  <c r="B63" i="21"/>
  <c r="L62" i="21"/>
  <c r="K62" i="21"/>
  <c r="J62" i="21"/>
  <c r="B62" i="21"/>
  <c r="L61" i="21"/>
  <c r="K61" i="21"/>
  <c r="J61" i="21"/>
  <c r="B61" i="21"/>
  <c r="L60" i="21"/>
  <c r="K60" i="21"/>
  <c r="J60" i="21"/>
  <c r="B60" i="21"/>
  <c r="L59" i="21"/>
  <c r="K59" i="21"/>
  <c r="J59" i="21"/>
  <c r="B59" i="21"/>
  <c r="L58" i="21"/>
  <c r="K58" i="21"/>
  <c r="J58" i="21"/>
  <c r="B58" i="21"/>
  <c r="L57" i="21"/>
  <c r="K57" i="21"/>
  <c r="J57" i="21"/>
  <c r="B57" i="21"/>
  <c r="L56" i="21"/>
  <c r="K56" i="21"/>
  <c r="J56" i="21"/>
  <c r="B56" i="21"/>
  <c r="L55" i="21"/>
  <c r="K55" i="21"/>
  <c r="J55" i="21"/>
  <c r="B55" i="21"/>
  <c r="L54" i="21"/>
  <c r="K54" i="21"/>
  <c r="J54" i="21"/>
  <c r="B54" i="21"/>
  <c r="L53" i="21"/>
  <c r="K53" i="21"/>
  <c r="J53" i="21"/>
  <c r="B53" i="21"/>
  <c r="L52" i="21"/>
  <c r="K52" i="21"/>
  <c r="J52" i="21"/>
  <c r="B52" i="21"/>
  <c r="L51" i="21"/>
  <c r="K51" i="21"/>
  <c r="J51" i="21"/>
  <c r="B51" i="21"/>
  <c r="L50" i="21"/>
  <c r="K50" i="21"/>
  <c r="J50" i="21"/>
  <c r="B50" i="21"/>
  <c r="L49" i="21"/>
  <c r="K49" i="21"/>
  <c r="J49" i="21"/>
  <c r="B49" i="21"/>
  <c r="L48" i="21"/>
  <c r="K48" i="21"/>
  <c r="J48" i="21"/>
  <c r="B48" i="21"/>
  <c r="L47" i="21"/>
  <c r="K47" i="21"/>
  <c r="J47" i="21"/>
  <c r="B47" i="21"/>
  <c r="L46" i="21"/>
  <c r="K46" i="21"/>
  <c r="J46" i="21"/>
  <c r="B46" i="21"/>
  <c r="L45" i="21"/>
  <c r="K45" i="21"/>
  <c r="J45" i="21"/>
  <c r="B45" i="21"/>
  <c r="L44" i="21"/>
  <c r="K44" i="21"/>
  <c r="J44" i="21"/>
  <c r="B44" i="21"/>
  <c r="L43" i="21"/>
  <c r="K43" i="21"/>
  <c r="J43" i="21"/>
  <c r="B43" i="21"/>
  <c r="L42" i="21"/>
  <c r="K42" i="21"/>
  <c r="J42" i="21"/>
  <c r="B42" i="21"/>
  <c r="L41" i="21"/>
  <c r="K41" i="21"/>
  <c r="J41" i="21"/>
  <c r="B41" i="21"/>
  <c r="L40" i="21"/>
  <c r="K40" i="21"/>
  <c r="J40" i="21"/>
  <c r="B40" i="21"/>
  <c r="L39" i="21"/>
  <c r="K39" i="21"/>
  <c r="J39" i="21"/>
  <c r="B39" i="21"/>
  <c r="L38" i="21"/>
  <c r="K38" i="21"/>
  <c r="J38" i="21"/>
  <c r="B38" i="21"/>
  <c r="L37" i="21"/>
  <c r="K37" i="21"/>
  <c r="J37" i="21"/>
  <c r="B37" i="21"/>
  <c r="L36" i="21"/>
  <c r="K36" i="21"/>
  <c r="J36" i="21"/>
  <c r="B36" i="21"/>
  <c r="L35" i="21"/>
  <c r="K35" i="21"/>
  <c r="J35" i="21"/>
  <c r="B35" i="21"/>
  <c r="L34" i="21"/>
  <c r="K34" i="21"/>
  <c r="J34" i="21"/>
  <c r="B34" i="21"/>
  <c r="L33" i="21"/>
  <c r="K33" i="21"/>
  <c r="J33" i="21"/>
  <c r="B33" i="21"/>
  <c r="L32" i="21"/>
  <c r="K32" i="21"/>
  <c r="J32" i="21"/>
  <c r="B32" i="21"/>
  <c r="L31" i="21"/>
  <c r="K31" i="21"/>
  <c r="J31" i="21"/>
  <c r="B31" i="21"/>
  <c r="L30" i="21"/>
  <c r="K30" i="21"/>
  <c r="J30" i="21"/>
  <c r="B30" i="21"/>
  <c r="L29" i="21"/>
  <c r="K29" i="21"/>
  <c r="J29" i="21"/>
  <c r="B29" i="21"/>
  <c r="L28" i="21"/>
  <c r="K28" i="21"/>
  <c r="J28" i="21"/>
  <c r="B28" i="21"/>
  <c r="L27" i="21"/>
  <c r="K27" i="21"/>
  <c r="J27" i="21"/>
  <c r="B27" i="21"/>
  <c r="L26" i="21"/>
  <c r="K26" i="21"/>
  <c r="J26" i="21"/>
  <c r="B26" i="21"/>
  <c r="L25" i="21"/>
  <c r="K25" i="21"/>
  <c r="J25" i="21"/>
  <c r="B25" i="21"/>
  <c r="L24" i="21"/>
  <c r="K24" i="21"/>
  <c r="J24" i="21"/>
  <c r="B24" i="21"/>
  <c r="L23" i="21"/>
  <c r="K23" i="21"/>
  <c r="J23" i="21"/>
  <c r="B23" i="21"/>
  <c r="L22" i="21"/>
  <c r="K22" i="21"/>
  <c r="J22" i="21"/>
  <c r="B22" i="21"/>
  <c r="L21" i="21"/>
  <c r="K21" i="21"/>
  <c r="J21" i="21"/>
  <c r="B21" i="21"/>
  <c r="L20" i="21"/>
  <c r="K20" i="21"/>
  <c r="J20" i="21"/>
  <c r="B20" i="21"/>
  <c r="L19" i="21"/>
  <c r="K19" i="21"/>
  <c r="J19" i="21"/>
  <c r="B19" i="21"/>
  <c r="L18" i="21"/>
  <c r="K18" i="21"/>
  <c r="J18" i="21"/>
  <c r="B18" i="21"/>
  <c r="L17" i="21"/>
  <c r="K17" i="21"/>
  <c r="J17" i="21"/>
  <c r="B17" i="21"/>
  <c r="L16" i="21"/>
  <c r="K16" i="21"/>
  <c r="J16" i="21"/>
  <c r="B16" i="21"/>
  <c r="L15" i="21"/>
  <c r="K15" i="21"/>
  <c r="J15" i="21"/>
  <c r="B15" i="21"/>
  <c r="L14" i="21"/>
  <c r="K14" i="21"/>
  <c r="J14" i="21"/>
  <c r="B14" i="21"/>
  <c r="L13" i="21"/>
  <c r="K13" i="21"/>
  <c r="J13" i="21"/>
  <c r="Z20" i="19" l="1"/>
  <c r="Z247" i="19"/>
  <c r="Z50" i="19"/>
  <c r="Z129" i="19"/>
  <c r="Z220" i="19"/>
  <c r="Z224" i="19"/>
  <c r="Z227" i="19"/>
  <c r="Z127" i="19"/>
  <c r="Z194" i="19"/>
  <c r="Z235" i="19"/>
  <c r="Z32" i="19"/>
  <c r="Z43" i="19"/>
  <c r="Z153" i="19"/>
  <c r="Z172" i="19"/>
  <c r="Z184" i="19"/>
  <c r="Z195" i="19"/>
  <c r="Z203" i="19"/>
  <c r="AA27" i="19"/>
  <c r="Z47" i="19"/>
  <c r="Z54" i="19"/>
  <c r="Z90" i="19"/>
  <c r="Z122" i="19"/>
  <c r="Z132" i="19"/>
  <c r="Z140" i="19"/>
  <c r="Z29" i="19"/>
  <c r="Z21" i="19"/>
  <c r="S81" i="29"/>
  <c r="R81" i="29"/>
  <c r="S101" i="29"/>
  <c r="R101" i="29"/>
  <c r="R18" i="29"/>
  <c r="R22" i="29"/>
  <c r="R26" i="29"/>
  <c r="R30" i="29"/>
  <c r="R34" i="29"/>
  <c r="R38" i="29"/>
  <c r="R42" i="29"/>
  <c r="R46" i="29"/>
  <c r="S77" i="29"/>
  <c r="R77" i="29"/>
  <c r="S89" i="29"/>
  <c r="R89" i="29"/>
  <c r="S97" i="29"/>
  <c r="R97" i="29"/>
  <c r="S105" i="29"/>
  <c r="R105" i="29"/>
  <c r="S121" i="29"/>
  <c r="R121" i="29"/>
  <c r="R17" i="29"/>
  <c r="R21" i="29"/>
  <c r="R25" i="29"/>
  <c r="R29" i="29"/>
  <c r="R33" i="29"/>
  <c r="R37" i="29"/>
  <c r="R41" i="29"/>
  <c r="R45" i="29"/>
  <c r="R74" i="29"/>
  <c r="R78" i="29"/>
  <c r="S109" i="29"/>
  <c r="R109" i="29"/>
  <c r="S117" i="29"/>
  <c r="R117" i="29"/>
  <c r="S125" i="29"/>
  <c r="R125" i="29"/>
  <c r="S73" i="29"/>
  <c r="R73" i="29"/>
  <c r="S85" i="29"/>
  <c r="R85" i="29"/>
  <c r="S93" i="29"/>
  <c r="R93" i="29"/>
  <c r="S113" i="29"/>
  <c r="R113" i="29"/>
  <c r="S129" i="29"/>
  <c r="R129" i="29"/>
  <c r="R108" i="29"/>
  <c r="R112" i="29"/>
  <c r="R116" i="29"/>
  <c r="R120" i="29"/>
  <c r="R124" i="29"/>
  <c r="R128" i="29"/>
  <c r="N19" i="31"/>
  <c r="N28" i="31"/>
  <c r="N87" i="31"/>
  <c r="N16" i="31"/>
  <c r="N20" i="31"/>
  <c r="M23" i="31"/>
  <c r="N27" i="31"/>
  <c r="N127" i="31"/>
  <c r="N11" i="31"/>
  <c r="N24" i="31"/>
  <c r="N103" i="31"/>
  <c r="M14" i="31"/>
  <c r="M18" i="31"/>
  <c r="M22" i="31"/>
  <c r="M26" i="31"/>
  <c r="M30" i="31"/>
  <c r="M33" i="31"/>
  <c r="M38" i="31"/>
  <c r="M41" i="31"/>
  <c r="M46" i="31"/>
  <c r="M49" i="31"/>
  <c r="M54" i="31"/>
  <c r="M57" i="31"/>
  <c r="M62" i="31"/>
  <c r="M65" i="31"/>
  <c r="M70" i="31"/>
  <c r="N73" i="31"/>
  <c r="N78" i="31"/>
  <c r="N81" i="31"/>
  <c r="N97" i="31"/>
  <c r="N135" i="31"/>
  <c r="M13" i="31"/>
  <c r="M17" i="31"/>
  <c r="M21" i="31"/>
  <c r="M25" i="31"/>
  <c r="M29" i="31"/>
  <c r="N76" i="31"/>
  <c r="N95" i="31"/>
  <c r="N111" i="31"/>
  <c r="N143" i="31"/>
  <c r="M34" i="31"/>
  <c r="M37" i="31"/>
  <c r="M42" i="31"/>
  <c r="M45" i="31"/>
  <c r="M50" i="31"/>
  <c r="M53" i="31"/>
  <c r="M58" i="31"/>
  <c r="M61" i="31"/>
  <c r="M66" i="31"/>
  <c r="M69" i="31"/>
  <c r="N74" i="31"/>
  <c r="N89" i="31"/>
  <c r="N105" i="31"/>
  <c r="N119" i="31"/>
  <c r="N151" i="31"/>
  <c r="M75" i="31"/>
  <c r="N75" i="31"/>
  <c r="M114" i="31"/>
  <c r="N114" i="31"/>
  <c r="M122" i="31"/>
  <c r="N122" i="31"/>
  <c r="M130" i="31"/>
  <c r="N130" i="31"/>
  <c r="M36" i="31"/>
  <c r="M44" i="31"/>
  <c r="M52" i="31"/>
  <c r="M56" i="31"/>
  <c r="M64" i="31"/>
  <c r="N125" i="31"/>
  <c r="M128" i="31"/>
  <c r="N128" i="31"/>
  <c r="N141" i="31"/>
  <c r="M31" i="31"/>
  <c r="M35" i="31"/>
  <c r="M39" i="31"/>
  <c r="M43" i="31"/>
  <c r="M47" i="31"/>
  <c r="M51" i="31"/>
  <c r="M55" i="31"/>
  <c r="M59" i="31"/>
  <c r="M63" i="31"/>
  <c r="M67" i="31"/>
  <c r="M71" i="31"/>
  <c r="M79" i="31"/>
  <c r="N79" i="31"/>
  <c r="N83" i="31"/>
  <c r="M86" i="31"/>
  <c r="N86" i="31"/>
  <c r="N91" i="31"/>
  <c r="M94" i="31"/>
  <c r="N94" i="31"/>
  <c r="N99" i="31"/>
  <c r="M102" i="31"/>
  <c r="N102" i="31"/>
  <c r="N107" i="31"/>
  <c r="M110" i="31"/>
  <c r="N110" i="31"/>
  <c r="N115" i="31"/>
  <c r="M118" i="31"/>
  <c r="N118" i="31"/>
  <c r="N123" i="31"/>
  <c r="M126" i="31"/>
  <c r="N126" i="31"/>
  <c r="N131" i="31"/>
  <c r="N139" i="31"/>
  <c r="N147" i="31"/>
  <c r="N155" i="31"/>
  <c r="M82" i="31"/>
  <c r="N82" i="31"/>
  <c r="M90" i="31"/>
  <c r="N90" i="31"/>
  <c r="M98" i="31"/>
  <c r="N98" i="31"/>
  <c r="M106" i="31"/>
  <c r="N106" i="31"/>
  <c r="M32" i="31"/>
  <c r="M40" i="31"/>
  <c r="M48" i="31"/>
  <c r="M60" i="31"/>
  <c r="M68" i="31"/>
  <c r="N72" i="31"/>
  <c r="N77" i="31"/>
  <c r="N80" i="31"/>
  <c r="N85" i="31"/>
  <c r="M88" i="31"/>
  <c r="N88" i="31"/>
  <c r="N93" i="31"/>
  <c r="M96" i="31"/>
  <c r="N96" i="31"/>
  <c r="N101" i="31"/>
  <c r="M104" i="31"/>
  <c r="N104" i="31"/>
  <c r="N109" i="31"/>
  <c r="M112" i="31"/>
  <c r="N112" i="31"/>
  <c r="N117" i="31"/>
  <c r="M120" i="31"/>
  <c r="N120" i="31"/>
  <c r="N133" i="31"/>
  <c r="N149" i="31"/>
  <c r="M84" i="31"/>
  <c r="N84" i="31"/>
  <c r="M92" i="31"/>
  <c r="N92" i="31"/>
  <c r="M100" i="31"/>
  <c r="N100" i="31"/>
  <c r="M108" i="31"/>
  <c r="N108" i="31"/>
  <c r="N113" i="31"/>
  <c r="M116" i="31"/>
  <c r="N116" i="31"/>
  <c r="N121" i="31"/>
  <c r="M124" i="31"/>
  <c r="N124" i="31"/>
  <c r="N129" i="31"/>
  <c r="M132" i="31"/>
  <c r="N132" i="31"/>
  <c r="N137" i="31"/>
  <c r="N145" i="31"/>
  <c r="N153" i="31"/>
  <c r="N134" i="31"/>
  <c r="N136" i="31"/>
  <c r="N138" i="31"/>
  <c r="N140" i="31"/>
  <c r="N142" i="31"/>
  <c r="N144" i="31"/>
  <c r="N146" i="31"/>
  <c r="N148" i="31"/>
  <c r="N150" i="31"/>
  <c r="N152" i="31"/>
  <c r="N154" i="31"/>
  <c r="N156" i="31"/>
</calcChain>
</file>

<file path=xl/sharedStrings.xml><?xml version="1.0" encoding="utf-8"?>
<sst xmlns="http://schemas.openxmlformats.org/spreadsheetml/2006/main" count="17312" uniqueCount="3087">
  <si>
    <t>NO.</t>
  </si>
  <si>
    <t>NO. JBT</t>
  </si>
  <si>
    <t>NO. RUAS</t>
  </si>
  <si>
    <t xml:space="preserve">NAMA RUAS </t>
  </si>
  <si>
    <t>NAMA JEMBATAN</t>
  </si>
  <si>
    <t>KOORDINAT</t>
  </si>
  <si>
    <t>LAT</t>
  </si>
  <si>
    <t>LONG</t>
  </si>
  <si>
    <t>LOKASI</t>
  </si>
  <si>
    <t>DESA</t>
  </si>
  <si>
    <t>KECAMATAN</t>
  </si>
  <si>
    <t>Panjang</t>
  </si>
  <si>
    <t>(m)</t>
  </si>
  <si>
    <t>Lebar</t>
  </si>
  <si>
    <t>Tipe Jembatan</t>
  </si>
  <si>
    <t>JLH BENTANG</t>
  </si>
  <si>
    <t>NGROTO - GIYANTI</t>
  </si>
  <si>
    <t>LEDOK - GIYANTI</t>
  </si>
  <si>
    <t>KILO WOLU - SAMBONGREJO</t>
  </si>
  <si>
    <t>NGAWENAN - PASARSORE - TEMENGENG - GUBUGPAYUNG</t>
  </si>
  <si>
    <t>GALUK - NGLANGKRANG - TEMENGENG</t>
  </si>
  <si>
    <t>SAMBONG - KEJALIN</t>
  </si>
  <si>
    <t>SAMBONG / NGROTO</t>
  </si>
  <si>
    <t>KENDILAN - JENU</t>
  </si>
  <si>
    <t>33.16.068.04</t>
  </si>
  <si>
    <t>33.16.339.07</t>
  </si>
  <si>
    <t>33.16.339.06</t>
  </si>
  <si>
    <t>33.16.339.05</t>
  </si>
  <si>
    <t>33.16.339.04</t>
  </si>
  <si>
    <t>33.16.339.03</t>
  </si>
  <si>
    <t>33.16.339.02</t>
  </si>
  <si>
    <t>33.16.339.01</t>
  </si>
  <si>
    <t>33.16.208.01</t>
  </si>
  <si>
    <t>33.16.208.02</t>
  </si>
  <si>
    <t>33.16.208.03</t>
  </si>
  <si>
    <t>33.16.208.04</t>
  </si>
  <si>
    <t>33.16.336.03</t>
  </si>
  <si>
    <t>33.16.336.02</t>
  </si>
  <si>
    <t>33.16.336.01</t>
  </si>
  <si>
    <t>33.16.287.07</t>
  </si>
  <si>
    <t>33.16.287.06</t>
  </si>
  <si>
    <t>33.16.287.05</t>
  </si>
  <si>
    <t>33.16.284.03</t>
  </si>
  <si>
    <t>33.16.284.02</t>
  </si>
  <si>
    <t>33.16.284.01</t>
  </si>
  <si>
    <t>33.16.068.02</t>
  </si>
  <si>
    <t>33.16.068.03</t>
  </si>
  <si>
    <t>33.16.069.01</t>
  </si>
  <si>
    <t>33.16.069.02</t>
  </si>
  <si>
    <t>33.16.211.01</t>
  </si>
  <si>
    <t>33.16.068.01</t>
  </si>
  <si>
    <t>33.16.069.03</t>
  </si>
  <si>
    <t>33.16.069.04</t>
  </si>
  <si>
    <t>Jembatan Ngroto 4</t>
  </si>
  <si>
    <t>Jembatan Ledok 7</t>
  </si>
  <si>
    <t>Jembatan Ledok 6</t>
  </si>
  <si>
    <t>Jembatan Ledok 5</t>
  </si>
  <si>
    <t>Jembatan Ledok 4</t>
  </si>
  <si>
    <t>Jembatan Ledok 3</t>
  </si>
  <si>
    <t>Jembatan Ledok 2</t>
  </si>
  <si>
    <t>Jembatan Ledok 1</t>
  </si>
  <si>
    <t>Jembatan Kilo Wolu 1</t>
  </si>
  <si>
    <t>Jembatan Kilo Wolu 2</t>
  </si>
  <si>
    <t>Jembatan Kilo Wolu 3</t>
  </si>
  <si>
    <t>Jembatan Kilo Wolu 4</t>
  </si>
  <si>
    <t>Jembatan Ngawenan 3</t>
  </si>
  <si>
    <t>Jembatan Ngawenan 2</t>
  </si>
  <si>
    <t>Jembatan Ngawenan 1</t>
  </si>
  <si>
    <t>Jembatan Galuk 7</t>
  </si>
  <si>
    <t>Jembatan Galuk 6</t>
  </si>
  <si>
    <t>Jembatan Galuk 5</t>
  </si>
  <si>
    <t>Jembatan Sambong 3</t>
  </si>
  <si>
    <t>Jembatan Sambong 2</t>
  </si>
  <si>
    <t>Jembatan Sambong 1</t>
  </si>
  <si>
    <t>Jembatan Ngroto 2</t>
  </si>
  <si>
    <t>Jembatan Ngroto 3</t>
  </si>
  <si>
    <t>Jembatan Kendilan</t>
  </si>
  <si>
    <t>Jembatan Ngroto 1</t>
  </si>
  <si>
    <t>Desa Giyanti</t>
  </si>
  <si>
    <t>Desa Ledok</t>
  </si>
  <si>
    <t>Desa Sambongrejo</t>
  </si>
  <si>
    <t>Desa Temengeng</t>
  </si>
  <si>
    <t>Desa Sambong</t>
  </si>
  <si>
    <t>Desa Brabowan</t>
  </si>
  <si>
    <t>Desa Pojokwatu</t>
  </si>
  <si>
    <t>Desa Gadu</t>
  </si>
  <si>
    <t>Desa Biting</t>
  </si>
  <si>
    <t>Desa Gagakan</t>
  </si>
  <si>
    <t>Sambong</t>
  </si>
  <si>
    <t>Jembatan Gayam 5</t>
  </si>
  <si>
    <t>Jembatan Gayam 6</t>
  </si>
  <si>
    <t>Jembatan Gayam 4</t>
  </si>
  <si>
    <t>Jembatan Gayam 3</t>
  </si>
  <si>
    <t>Jembatan Gayam 2</t>
  </si>
  <si>
    <t>Jembatan Gayam 1</t>
  </si>
  <si>
    <t>Jembatan Dono</t>
  </si>
  <si>
    <t>Jembatan Soko 1</t>
  </si>
  <si>
    <t>Jembatan Soko 2</t>
  </si>
  <si>
    <t>Jembatan Nglengkir 1</t>
  </si>
  <si>
    <t>Jembatan Soko 3</t>
  </si>
  <si>
    <t>Jembatan Bogorejo 5</t>
  </si>
  <si>
    <t>Jembatan Bogorejo 6</t>
  </si>
  <si>
    <t>Jembatan Bogorejo 7</t>
  </si>
  <si>
    <t>Jembatan Bogorejo 8</t>
  </si>
  <si>
    <t>Jembatan Bogorejo 10</t>
  </si>
  <si>
    <t>Jembatan Sendangrejo</t>
  </si>
  <si>
    <t>Jembatan Nglengkir 2</t>
  </si>
  <si>
    <t>Jembatan Bogorejo 2</t>
  </si>
  <si>
    <t>Jembatan Bogorejo 3</t>
  </si>
  <si>
    <t>Jembatan Bogorejo 4</t>
  </si>
  <si>
    <t>Jembatan Jepon2</t>
  </si>
  <si>
    <t>Jembatan Bacem 4</t>
  </si>
  <si>
    <t>Jembatan Prantaan 2</t>
  </si>
  <si>
    <t>Jembatan Karang 1</t>
  </si>
  <si>
    <t>Jembatan Karang 2</t>
  </si>
  <si>
    <t>Jembatan Karang</t>
  </si>
  <si>
    <t>Jembatan Karang 3</t>
  </si>
  <si>
    <t>Jembatan Bogorejo 1</t>
  </si>
  <si>
    <t>Jembatan Bacem 5</t>
  </si>
  <si>
    <t>Jembatan Prantaan 1</t>
  </si>
  <si>
    <t>Bogorejo</t>
  </si>
  <si>
    <t>Desa Gandu</t>
  </si>
  <si>
    <t>Desa Jurangjero</t>
  </si>
  <si>
    <t>Desa Nglengkir</t>
  </si>
  <si>
    <t>Desa Sendangrejo</t>
  </si>
  <si>
    <t>Desa Tempurejo</t>
  </si>
  <si>
    <t>Desa Gayam</t>
  </si>
  <si>
    <t>Desa Karang</t>
  </si>
  <si>
    <t>Desa Jeruk</t>
  </si>
  <si>
    <t>Desa Bogorejo</t>
  </si>
  <si>
    <t>Desa Gempol</t>
  </si>
  <si>
    <t>Desa Prantaan</t>
  </si>
  <si>
    <t>GAYAM - GANDU</t>
  </si>
  <si>
    <t>DONO - JURANGJERO</t>
  </si>
  <si>
    <t>SOKO - KARANG</t>
  </si>
  <si>
    <t>NGLENGKIR - TEMPUREJO</t>
  </si>
  <si>
    <t>BOGOREJO - JAMBETELU</t>
  </si>
  <si>
    <t>SENDANGREJO- TAHUNAN</t>
  </si>
  <si>
    <t>JEPON - KARANG</t>
  </si>
  <si>
    <t>BACEM - KARANG</t>
  </si>
  <si>
    <t>PRANTAAN - BOGOREJO - BANGOWAN</t>
  </si>
  <si>
    <t>KARANG - BOGOREJO</t>
  </si>
  <si>
    <t>KARANG - JERUK</t>
  </si>
  <si>
    <t>BOGOREJO - NGLENGKIR</t>
  </si>
  <si>
    <t>BOGOREJO - SINGONEGORO</t>
  </si>
  <si>
    <t>BOGOREJO - KETRINGAN</t>
  </si>
  <si>
    <t>33.16.309.05</t>
  </si>
  <si>
    <t>33.16.309.06</t>
  </si>
  <si>
    <t>33.16.309.04</t>
  </si>
  <si>
    <t>33.16.309.03</t>
  </si>
  <si>
    <t>33.16.309.02</t>
  </si>
  <si>
    <t>33.16.309.01</t>
  </si>
  <si>
    <t>33.16.281.01</t>
  </si>
  <si>
    <t>33.16.072.01</t>
  </si>
  <si>
    <t>33.16.072.02</t>
  </si>
  <si>
    <t>33.16.249.01</t>
  </si>
  <si>
    <t>33.16.072.03</t>
  </si>
  <si>
    <t>33.16.042.05</t>
  </si>
  <si>
    <t>33.16.042.06</t>
  </si>
  <si>
    <t>33.16.042.07</t>
  </si>
  <si>
    <t>33.16.042.08</t>
  </si>
  <si>
    <t>33.16.042.10</t>
  </si>
  <si>
    <t>33.16.233.01</t>
  </si>
  <si>
    <t>33.16.249.02</t>
  </si>
  <si>
    <t>33.16.042.02</t>
  </si>
  <si>
    <t>33.16.042.03</t>
  </si>
  <si>
    <t>33.16.042.04</t>
  </si>
  <si>
    <t>33.16.040.02</t>
  </si>
  <si>
    <t>33.16.071.04</t>
  </si>
  <si>
    <t>33.16.236.02</t>
  </si>
  <si>
    <t>33.16.041.01</t>
  </si>
  <si>
    <t>33.16.041.02</t>
  </si>
  <si>
    <t>33.16.277.01</t>
  </si>
  <si>
    <t>33.16.041.03</t>
  </si>
  <si>
    <t>33.16.235.01</t>
  </si>
  <si>
    <t>33.16.071.05</t>
  </si>
  <si>
    <t>33.16.050.01</t>
  </si>
  <si>
    <t>33.16.235.02</t>
  </si>
  <si>
    <t>33.16.042.01</t>
  </si>
  <si>
    <t>33.16.133.01</t>
  </si>
  <si>
    <t>33.16.236.01</t>
  </si>
  <si>
    <t>Keterangan</t>
  </si>
  <si>
    <t>Jembatan Kecil</t>
  </si>
  <si>
    <t>Jembatan Besar</t>
  </si>
  <si>
    <t>Jembatan Bacem 3</t>
  </si>
  <si>
    <t>Desa Sarirejo</t>
  </si>
  <si>
    <t>33.16.071.03</t>
  </si>
  <si>
    <t>Jembatan Bogorejo 9</t>
  </si>
  <si>
    <t>Jembatan Bogorejo 11</t>
  </si>
  <si>
    <t>33.16.042.09</t>
  </si>
  <si>
    <t>33.16.042.11</t>
  </si>
  <si>
    <t>Jembatan Tempel</t>
  </si>
  <si>
    <t>Jembatan Tempelemahbang</t>
  </si>
  <si>
    <t>Jembatan Bleboh 1</t>
  </si>
  <si>
    <t>Jembatan Bleboh 2</t>
  </si>
  <si>
    <t>Jembatan Bleboh 3</t>
  </si>
  <si>
    <t>Jembatan Bleboh 4</t>
  </si>
  <si>
    <t>Jembatan Bleboh 5</t>
  </si>
  <si>
    <t>Jembatan Singonegoro 1</t>
  </si>
  <si>
    <t>Jembatan Singonegoro 2</t>
  </si>
  <si>
    <t>Jembatan Jiken 2</t>
  </si>
  <si>
    <t>Jembatan Cabak 6</t>
  </si>
  <si>
    <t>Jembatan Cabak 5</t>
  </si>
  <si>
    <t>Jembatan Cabak 4</t>
  </si>
  <si>
    <t>Jembatan Cabak 3</t>
  </si>
  <si>
    <t>Jembatan Cabak 2</t>
  </si>
  <si>
    <t>Jembatan Cabak 1</t>
  </si>
  <si>
    <t>Jembatan Nglengki 2</t>
  </si>
  <si>
    <t>Jembatan Genjahan 2</t>
  </si>
  <si>
    <t>Jembatan Genjahan 1</t>
  </si>
  <si>
    <t>Jiken</t>
  </si>
  <si>
    <t>Jepon</t>
  </si>
  <si>
    <t>Desa Bangowan</t>
  </si>
  <si>
    <t>Desa Ketringan</t>
  </si>
  <si>
    <t>Desa Bleboh</t>
  </si>
  <si>
    <t>Desa Singonegoro</t>
  </si>
  <si>
    <t>Desa Nglebur</t>
  </si>
  <si>
    <t>Desa Cabak</t>
  </si>
  <si>
    <t>Desa Genjahan</t>
  </si>
  <si>
    <t>BLEBOH - NANAS - SINGGET</t>
  </si>
  <si>
    <t>SINGONEGORO - KETRINGAN</t>
  </si>
  <si>
    <t>JIKEN - GUWO - JANJANG</t>
  </si>
  <si>
    <t>CABAK - BLEBOH</t>
  </si>
  <si>
    <t>CABAK - NGLOBO - PAYAMAN</t>
  </si>
  <si>
    <t>NGLENGKIR - WANUTENGAH</t>
  </si>
  <si>
    <t>GENJAHAN - TURIREJO</t>
  </si>
  <si>
    <t>33.16.050.02</t>
  </si>
  <si>
    <t>33.16.133.03</t>
  </si>
  <si>
    <t>33.16.133.02</t>
  </si>
  <si>
    <t>33.16.308.01</t>
  </si>
  <si>
    <t>33.16.308.02</t>
  </si>
  <si>
    <t>33.16.308.03</t>
  </si>
  <si>
    <t>33.16.308.04</t>
  </si>
  <si>
    <t>33.16.308.05</t>
  </si>
  <si>
    <t>33.16.306.01</t>
  </si>
  <si>
    <t>33.16.306.02</t>
  </si>
  <si>
    <t>33.16.338.02</t>
  </si>
  <si>
    <t>33.16.073.06</t>
  </si>
  <si>
    <t>33.16.073.05</t>
  </si>
  <si>
    <t>33.16.073.04</t>
  </si>
  <si>
    <t>33.16.073.03</t>
  </si>
  <si>
    <t>33.16.073.02</t>
  </si>
  <si>
    <t>33.16.073.01</t>
  </si>
  <si>
    <t>33.16.204.01</t>
  </si>
  <si>
    <t>33.16.340.02</t>
  </si>
  <si>
    <t>33.16.051.02</t>
  </si>
  <si>
    <t>33.16.051.01</t>
  </si>
  <si>
    <t>Jembatan Jiken</t>
  </si>
  <si>
    <t>Jembatan Nglengki 1</t>
  </si>
  <si>
    <t>Desa Jiken</t>
  </si>
  <si>
    <t>JIKEN - KALITENGAH</t>
  </si>
  <si>
    <t>JIKEN - GENJAHAN</t>
  </si>
  <si>
    <t>33.16.301.01</t>
  </si>
  <si>
    <t>33.16.340.01</t>
  </si>
  <si>
    <t>33.16.197.01</t>
  </si>
  <si>
    <t>Jembatan Cabak 8</t>
  </si>
  <si>
    <t>Jembatan Cabak 7</t>
  </si>
  <si>
    <t>Desa Janjang</t>
  </si>
  <si>
    <t>Desa Nglobo</t>
  </si>
  <si>
    <t>33.16.073.08</t>
  </si>
  <si>
    <t>33.16.073.07</t>
  </si>
  <si>
    <t>33.16.204.03</t>
  </si>
  <si>
    <t>33.16.204.02</t>
  </si>
  <si>
    <t>Desa Tempellemahbang</t>
  </si>
  <si>
    <t>TEMPEL - JIWOREJO</t>
  </si>
  <si>
    <t>TEMPELEMAHBANG - PRANTAAN</t>
  </si>
  <si>
    <t>33.16.059.01</t>
  </si>
  <si>
    <t>33.16.268.01</t>
  </si>
  <si>
    <t>Jembatan Bacem 2</t>
  </si>
  <si>
    <t>Jembatan Seso 4</t>
  </si>
  <si>
    <t>Jembatan Bacem 1</t>
  </si>
  <si>
    <t>Desa Bacem</t>
  </si>
  <si>
    <t>SESO  - JATIREJO</t>
  </si>
  <si>
    <t>33.16.071.02</t>
  </si>
  <si>
    <t>33.16.037.04</t>
  </si>
  <si>
    <t>33.16.071.01</t>
  </si>
  <si>
    <t>Jembatan Cabak 9</t>
  </si>
  <si>
    <t>33.16.073.09</t>
  </si>
  <si>
    <t>Jembatan Puledagel 1</t>
  </si>
  <si>
    <t>Jembatan Puledagel 2</t>
  </si>
  <si>
    <t>Jembatan Seso 3</t>
  </si>
  <si>
    <t>Jembatan Seso 2</t>
  </si>
  <si>
    <t>Jembatan Bangkle 2</t>
  </si>
  <si>
    <t>Jembatan Jepon1</t>
  </si>
  <si>
    <t>Jembatan Jepon 1</t>
  </si>
  <si>
    <t>Jembatan Jepon</t>
  </si>
  <si>
    <t>Jembatan Seso 1</t>
  </si>
  <si>
    <t>Jembatan Turirejo</t>
  </si>
  <si>
    <t>Jembatan Turirejo 1</t>
  </si>
  <si>
    <t>Jembatan Jepon 2</t>
  </si>
  <si>
    <t>Jembatan Turirejo 2</t>
  </si>
  <si>
    <t>Jembatan Glagahan</t>
  </si>
  <si>
    <t>Jembatan Ngampon 2</t>
  </si>
  <si>
    <t>Jembatan Ngampon 1</t>
  </si>
  <si>
    <t>Jembatan Lemah Putih</t>
  </si>
  <si>
    <t>Jembatan Payaman</t>
  </si>
  <si>
    <t>Jembatan Blungun 2</t>
  </si>
  <si>
    <t>Jembatan Ngodo 2</t>
  </si>
  <si>
    <t>Jembatan Ngodo 1</t>
  </si>
  <si>
    <t>Jembatan Klopoduwur 1</t>
  </si>
  <si>
    <t>Jembatan Galuk 1</t>
  </si>
  <si>
    <t>Jembatan Galuk 2</t>
  </si>
  <si>
    <t>Jembatan Galuk 3</t>
  </si>
  <si>
    <t>Jembatan Galuk 4</t>
  </si>
  <si>
    <t>Jembatan Blungun 1</t>
  </si>
  <si>
    <t>PULEDAGEL - KARANG</t>
  </si>
  <si>
    <t>BANGKLE - BALONG</t>
  </si>
  <si>
    <t>JEPON - TURIREJO</t>
  </si>
  <si>
    <t>JEPON - BRUMBUNG</t>
  </si>
  <si>
    <t>SESO - SUMURBOTO</t>
  </si>
  <si>
    <t>TURIREJO - SUMURBOTO</t>
  </si>
  <si>
    <t>TURIREJO - BANGSRI</t>
  </si>
  <si>
    <t>GLAGAHAN - NGAMPON</t>
  </si>
  <si>
    <t>NGAMPON - JOMBLANG</t>
  </si>
  <si>
    <t>LEMAH PUTIH - SEMANGGI</t>
  </si>
  <si>
    <t>PAYAMAN - SEMANGGI</t>
  </si>
  <si>
    <t>BLUNGUN - NGODO</t>
  </si>
  <si>
    <t>NGODO - SEMANGGI</t>
  </si>
  <si>
    <t>KLOPODUWUR - NGLIRON</t>
  </si>
  <si>
    <t>GALUK - BLUNGUN</t>
  </si>
  <si>
    <t>33.16.070.01</t>
  </si>
  <si>
    <t>33.16.070.02</t>
  </si>
  <si>
    <t>33.16.037.03</t>
  </si>
  <si>
    <t>33.16.037.02</t>
  </si>
  <si>
    <t>33.16.194.02.1</t>
  </si>
  <si>
    <t>33.16.040.01</t>
  </si>
  <si>
    <t>33.16.052.01</t>
  </si>
  <si>
    <t>33.16.234.01</t>
  </si>
  <si>
    <t>33.16.055.01</t>
  </si>
  <si>
    <t>33.16.055.02</t>
  </si>
  <si>
    <t>33.16.053.01</t>
  </si>
  <si>
    <t>33.16.054.01</t>
  </si>
  <si>
    <t>33.16.052.02</t>
  </si>
  <si>
    <t>33.16.054.02</t>
  </si>
  <si>
    <t>33.16.220.01</t>
  </si>
  <si>
    <t>33.16.200.02</t>
  </si>
  <si>
    <t>33.16.200.01</t>
  </si>
  <si>
    <t>33.16.324.01</t>
  </si>
  <si>
    <t>33.16.323.01</t>
  </si>
  <si>
    <t>33.16.321.02</t>
  </si>
  <si>
    <t>33.16.322.02</t>
  </si>
  <si>
    <t>33.16.322.01</t>
  </si>
  <si>
    <t>33.16.026.01</t>
  </si>
  <si>
    <t>33.16.206.01</t>
  </si>
  <si>
    <t>33.16.206.02</t>
  </si>
  <si>
    <t>33.16.206.03</t>
  </si>
  <si>
    <t>33.16.206.04</t>
  </si>
  <si>
    <t>33.16.321.01</t>
  </si>
  <si>
    <t>Desa Puledagel</t>
  </si>
  <si>
    <t>Desa Kawengan</t>
  </si>
  <si>
    <t>Desa Gendangdowo</t>
  </si>
  <si>
    <t>Desa Geneng</t>
  </si>
  <si>
    <t>Desa Balong</t>
  </si>
  <si>
    <t>Desa Seso</t>
  </si>
  <si>
    <t>Desa Jepon</t>
  </si>
  <si>
    <t>Desa Brumbung</t>
  </si>
  <si>
    <t>Desa Sumurboto</t>
  </si>
  <si>
    <t>Desa Semampir</t>
  </si>
  <si>
    <t>Desa Turirejo</t>
  </si>
  <si>
    <t>Desa Ngampon</t>
  </si>
  <si>
    <t>Desa Jomblang</t>
  </si>
  <si>
    <t>Desa Semanggi</t>
  </si>
  <si>
    <t>Desa Blungun</t>
  </si>
  <si>
    <t>Jembatan Jiken 1</t>
  </si>
  <si>
    <t>33.16.338.01</t>
  </si>
  <si>
    <t>Jembatan Japah 5</t>
  </si>
  <si>
    <t>Jembatan Japah 6</t>
  </si>
  <si>
    <t>Jembatan Kedungbacin 4</t>
  </si>
  <si>
    <t>Jembatan Kedungbacin 3</t>
  </si>
  <si>
    <t>Jembatan Japah 3</t>
  </si>
  <si>
    <t>Jembatan Japah 4</t>
  </si>
  <si>
    <t>Jembatan Padaan 1</t>
  </si>
  <si>
    <t>Jembatan Padaan 2</t>
  </si>
  <si>
    <t>Jembatan Padaan 3</t>
  </si>
  <si>
    <t>Jembatan Padaan 4</t>
  </si>
  <si>
    <t>Jembatan Bogem 3</t>
  </si>
  <si>
    <t>Jembatan Japah 2</t>
  </si>
  <si>
    <t>PROSES DIBANGUN</t>
  </si>
  <si>
    <t>Jembatan Dologan 2</t>
  </si>
  <si>
    <t>Jembatan Bogem 2</t>
  </si>
  <si>
    <t>Jembatan Japah 1</t>
  </si>
  <si>
    <t>Jembatan Dologan 1</t>
  </si>
  <si>
    <t>Jembatan Pengkolrejo 2</t>
  </si>
  <si>
    <t>Jembatan Pengkolrejo 1</t>
  </si>
  <si>
    <t>Jembatan Bogem 1</t>
  </si>
  <si>
    <t>Desa Kalinanas</t>
  </si>
  <si>
    <t>Desa Gaplokan</t>
  </si>
  <si>
    <t>Desa Sumberejo</t>
  </si>
  <si>
    <t>Desa Tlogowungu</t>
  </si>
  <si>
    <t>Desa Bogem</t>
  </si>
  <si>
    <t>Desa Wotbakah</t>
  </si>
  <si>
    <t>Desa Dologan</t>
  </si>
  <si>
    <t>Desa Japah</t>
  </si>
  <si>
    <t>Desa Pengkolrejo</t>
  </si>
  <si>
    <t>Desa Beganjing</t>
  </si>
  <si>
    <t>Desa Tengger</t>
  </si>
  <si>
    <t>JAPAH - KALINANAS</t>
  </si>
  <si>
    <t>KEDUNGBACIN - KALINANAS</t>
  </si>
  <si>
    <t>PADAAN - NGIYONO</t>
  </si>
  <si>
    <t>BOGEM -SUMBERJO</t>
  </si>
  <si>
    <t>GAPLOKAN - BANAT</t>
  </si>
  <si>
    <t>DOLOGAN - BANAT - BEDINGIN</t>
  </si>
  <si>
    <t>JAPAH - TUNJUNGAN</t>
  </si>
  <si>
    <t>JAPAH - BRADAG</t>
  </si>
  <si>
    <t>PENGKOLREJO - WOT BAKAH</t>
  </si>
  <si>
    <t>33.16.077.05</t>
  </si>
  <si>
    <t>33.16.077.06</t>
  </si>
  <si>
    <t>33.16.181.04</t>
  </si>
  <si>
    <t>33.16.181.03</t>
  </si>
  <si>
    <t>33.16.077.03</t>
  </si>
  <si>
    <t>33.16.077.04</t>
  </si>
  <si>
    <t>33.16.152.01</t>
  </si>
  <si>
    <t>33.16.152.02</t>
  </si>
  <si>
    <t>33.16.152.03</t>
  </si>
  <si>
    <t>33.16.152.04</t>
  </si>
  <si>
    <t>33.16.153.03</t>
  </si>
  <si>
    <t>33.16.077.02</t>
  </si>
  <si>
    <t>33.16.315.01</t>
  </si>
  <si>
    <t>33.16.239.02</t>
  </si>
  <si>
    <t>33.16.153.02</t>
  </si>
  <si>
    <t>33.16.153.01</t>
  </si>
  <si>
    <t>33.16.129.05</t>
  </si>
  <si>
    <t>33.16.129.03</t>
  </si>
  <si>
    <t>33.16.129.02</t>
  </si>
  <si>
    <t>33.16.129.01</t>
  </si>
  <si>
    <t>33.16.239.01</t>
  </si>
  <si>
    <t>33.16.077.01</t>
  </si>
  <si>
    <t>33.16.154.01</t>
  </si>
  <si>
    <t>33.16.154.02</t>
  </si>
  <si>
    <t>33.16.254.02</t>
  </si>
  <si>
    <t>33.16.254.01</t>
  </si>
  <si>
    <t>33.16.154.03</t>
  </si>
  <si>
    <t>33.16.154.04</t>
  </si>
  <si>
    <t>Japah</t>
  </si>
  <si>
    <t>Jembatan Plantungan 1</t>
  </si>
  <si>
    <t>Jembatan Plantungan 2</t>
  </si>
  <si>
    <t>Jembatan Plantungan 3</t>
  </si>
  <si>
    <t>Jembatan Jatirejo 1</t>
  </si>
  <si>
    <t>Jembatan Ngadipurwo</t>
  </si>
  <si>
    <t>Jembatan Jatirejo 2</t>
  </si>
  <si>
    <t>Jembatan Jatirejo 3</t>
  </si>
  <si>
    <t>Jembatan Keser</t>
  </si>
  <si>
    <t>Jembatan Tambaksari 1</t>
  </si>
  <si>
    <t>Jembatan Tegalgunung</t>
  </si>
  <si>
    <t>Jembatan Tambaksari 2</t>
  </si>
  <si>
    <t>Jembatan Kajangan</t>
  </si>
  <si>
    <t>Jembatan Karanganyar</t>
  </si>
  <si>
    <t>Jembatan Tamanrejo 2</t>
  </si>
  <si>
    <t>Jembatan Patalan 1</t>
  </si>
  <si>
    <t>Jembatan Patalan 2</t>
  </si>
  <si>
    <t>Jembatan Karangjati 1</t>
  </si>
  <si>
    <t>Jembatan Dr. Sutomo</t>
  </si>
  <si>
    <t>Jembatan Gor</t>
  </si>
  <si>
    <t>Jembatan Karangjati 2</t>
  </si>
  <si>
    <t>Jembatan Karangjati 3</t>
  </si>
  <si>
    <t>Jembatan Temurejo</t>
  </si>
  <si>
    <t>Jembatan TMP</t>
  </si>
  <si>
    <t>Jembatan Sonorejo 2</t>
  </si>
  <si>
    <t>Jembatan Sonorejo 1</t>
  </si>
  <si>
    <t>Jembatan Bangkle 1</t>
  </si>
  <si>
    <t>Jembatan Karangjati 4</t>
  </si>
  <si>
    <t>Jembatan Sonokulon</t>
  </si>
  <si>
    <t>Jembatan Reksodiputro 2</t>
  </si>
  <si>
    <t>Jembatan Halmahera 2</t>
  </si>
  <si>
    <t>Jembatan Halmahera 1</t>
  </si>
  <si>
    <t>Jembatan Kaliwangan 1</t>
  </si>
  <si>
    <t>Jembatan Reksodiputro 1</t>
  </si>
  <si>
    <t>Jembatan Kaliwangan 2</t>
  </si>
  <si>
    <t>Jembatan Bangkle</t>
  </si>
  <si>
    <t>Jembatan Kaliwangan 3</t>
  </si>
  <si>
    <t>Jembatan Pakis</t>
  </si>
  <si>
    <t>Jembatan Pelem</t>
  </si>
  <si>
    <t>Jembatan Kamolan 3</t>
  </si>
  <si>
    <t>Jembatan Kamolan 1</t>
  </si>
  <si>
    <t>Jembatan Kamolan 2</t>
  </si>
  <si>
    <t>Jembatan Ngampon 3</t>
  </si>
  <si>
    <t>Jembatan Ngampon 4</t>
  </si>
  <si>
    <t>Desa Ngampel</t>
  </si>
  <si>
    <t>Desa Tempuran</t>
  </si>
  <si>
    <t>Desa Ngadipurwo</t>
  </si>
  <si>
    <t>Desa Purwosari</t>
  </si>
  <si>
    <t>Desa Tambaksari</t>
  </si>
  <si>
    <t>Desa Temurejo</t>
  </si>
  <si>
    <t>Desa Patalan</t>
  </si>
  <si>
    <t>Desa Sonorejo</t>
  </si>
  <si>
    <t>Desa Karangjati</t>
  </si>
  <si>
    <t>Desa Tegalgunung</t>
  </si>
  <si>
    <t>Desa Kunden</t>
  </si>
  <si>
    <t>Desa Bangkle</t>
  </si>
  <si>
    <t>Desa Mlangsen</t>
  </si>
  <si>
    <t>Desa Jetis</t>
  </si>
  <si>
    <t>Desa Kedungjenar</t>
  </si>
  <si>
    <t>Desa Beran</t>
  </si>
  <si>
    <t>Desa Kamolan</t>
  </si>
  <si>
    <t>Desa Pelem</t>
  </si>
  <si>
    <t>Desa Purworejo</t>
  </si>
  <si>
    <t>Desa Jepangrejo</t>
  </si>
  <si>
    <t>PLANTUNGAN - NGAMPEL</t>
  </si>
  <si>
    <t>JATIREJO - MEDANG</t>
  </si>
  <si>
    <t>NGADIPURWO - PLANTUNGAN</t>
  </si>
  <si>
    <t>KESER - PURWOSARI</t>
  </si>
  <si>
    <t>TAMBAKSARI - PULEDAGEL</t>
  </si>
  <si>
    <t>TEGALGUNUNG - TEMUREJO - KARANGJATI</t>
  </si>
  <si>
    <t>KAJANGAN - GROWONG</t>
  </si>
  <si>
    <t>KARANGANYAR - WATESAJI</t>
  </si>
  <si>
    <t>TAMANREJO - KUNDEN</t>
  </si>
  <si>
    <t>PATALAN - TEMPUREJO</t>
  </si>
  <si>
    <t>KARANGAJTI - BANGKLE</t>
  </si>
  <si>
    <t>JL. DR. SUTOMO</t>
  </si>
  <si>
    <t>JL. GOR</t>
  </si>
  <si>
    <t>TEMUREJO - KARANGJATI</t>
  </si>
  <si>
    <t>JL. TMP</t>
  </si>
  <si>
    <t>SONOREJO - KUNDEN</t>
  </si>
  <si>
    <t>SONOKULON - SAMBENG</t>
  </si>
  <si>
    <t>JL. REKSODIPUTRO</t>
  </si>
  <si>
    <t>JL.HALMAHERA</t>
  </si>
  <si>
    <t>KALIWANGAN - KAMOLAN</t>
  </si>
  <si>
    <t>BANGKLE - PAKIS</t>
  </si>
  <si>
    <t>PAKIS - PELEM</t>
  </si>
  <si>
    <t>PELEM - PURWOREJO</t>
  </si>
  <si>
    <t>KAMOLAN - JEPANGREJO - BADONG</t>
  </si>
  <si>
    <t>NGAMPON - JIPANG</t>
  </si>
  <si>
    <t>33.16.144.01</t>
  </si>
  <si>
    <t>33.16.144.02</t>
  </si>
  <si>
    <t>33.16.144.03</t>
  </si>
  <si>
    <t>33.16.036.01</t>
  </si>
  <si>
    <t>33.16.143.01</t>
  </si>
  <si>
    <t>33.16.036.02</t>
  </si>
  <si>
    <t>33.16.036.03</t>
  </si>
  <si>
    <t>33.16.224.01</t>
  </si>
  <si>
    <t>33.16.066.01</t>
  </si>
  <si>
    <t>33.16.196.01</t>
  </si>
  <si>
    <t>33.16.066.02</t>
  </si>
  <si>
    <t>33.16.297.01</t>
  </si>
  <si>
    <t>33.16.169.01</t>
  </si>
  <si>
    <t>33.16.064.02</t>
  </si>
  <si>
    <t>33.16.142.01</t>
  </si>
  <si>
    <t>33.16.142.02</t>
  </si>
  <si>
    <t>33.16.058.01</t>
  </si>
  <si>
    <t>33.16.087.01</t>
  </si>
  <si>
    <t>33.16.137.01</t>
  </si>
  <si>
    <t>33.16.058.02</t>
  </si>
  <si>
    <t>33.16.058.03</t>
  </si>
  <si>
    <t>33.16.195.01</t>
  </si>
  <si>
    <t>33.16.080.01</t>
  </si>
  <si>
    <t>33.16.265.02</t>
  </si>
  <si>
    <t>33.16.265.01</t>
  </si>
  <si>
    <t>33.16.194.01</t>
  </si>
  <si>
    <t>33.16.058.04</t>
  </si>
  <si>
    <t>33.16.175.01</t>
  </si>
  <si>
    <t>33.16.101.02</t>
  </si>
  <si>
    <t>33.16.093.02</t>
  </si>
  <si>
    <t>33.16.093.01</t>
  </si>
  <si>
    <t>33.16.021.01</t>
  </si>
  <si>
    <t>33.16.101.01</t>
  </si>
  <si>
    <t>33.16.021.02</t>
  </si>
  <si>
    <t>33.16.057.01</t>
  </si>
  <si>
    <t>33.16.021.03</t>
  </si>
  <si>
    <t>33.16.022.01</t>
  </si>
  <si>
    <t>33.16.199.01</t>
  </si>
  <si>
    <t>33.16.228.03</t>
  </si>
  <si>
    <t>33.16.228.02</t>
  </si>
  <si>
    <t>33.16.228.01</t>
  </si>
  <si>
    <t>33.16.201.01</t>
  </si>
  <si>
    <t>33.16.201.02</t>
  </si>
  <si>
    <t>33.16.201.03</t>
  </si>
  <si>
    <t>33.16.201.04</t>
  </si>
  <si>
    <t>Blora</t>
  </si>
  <si>
    <t>Jembatan Medang 1</t>
  </si>
  <si>
    <t>Jembatan Medang 2</t>
  </si>
  <si>
    <t>Jembatan Medang 3</t>
  </si>
  <si>
    <t>Jembatan Tunjungan 5</t>
  </si>
  <si>
    <t>Jembatan Tunjungan 4</t>
  </si>
  <si>
    <t>Jembatan Tunjungan 3</t>
  </si>
  <si>
    <t>Jembatan Temurejo 4</t>
  </si>
  <si>
    <t>Jembatan Temurejo 3</t>
  </si>
  <si>
    <t>Jembatan Temurejo 1</t>
  </si>
  <si>
    <t>Jembatan Tamanrejo 3</t>
  </si>
  <si>
    <t>Jembatan Maguan 2</t>
  </si>
  <si>
    <t>Jembatan Sitirejo</t>
  </si>
  <si>
    <t>Jembatan Keser 1</t>
  </si>
  <si>
    <t>Jembatan Keser 2</t>
  </si>
  <si>
    <t>Jembatan Maguan 1</t>
  </si>
  <si>
    <t>Jembatan Temurejo 2</t>
  </si>
  <si>
    <t>Jembatan Tamanrejo 1</t>
  </si>
  <si>
    <t>Jembatan Japah 8</t>
  </si>
  <si>
    <t>Jembatan Japah 7</t>
  </si>
  <si>
    <t>Jembatan Tutup</t>
  </si>
  <si>
    <t>Jembatan Tunjungan 2</t>
  </si>
  <si>
    <t>Jembatan Tambahrejo 1</t>
  </si>
  <si>
    <t>Jembatan Tambahrejo 2</t>
  </si>
  <si>
    <t>Jembatan Tambahrejo 3</t>
  </si>
  <si>
    <t>Jembatan Pos Ngancar 2</t>
  </si>
  <si>
    <t>Jembatan Tawangrejo 1</t>
  </si>
  <si>
    <t>Jembatan Pos Ngancar 1</t>
  </si>
  <si>
    <t>Desa Nglangitan</t>
  </si>
  <si>
    <t>Desa Gempolrejo</t>
  </si>
  <si>
    <t>Desa Tunjungan</t>
  </si>
  <si>
    <t>Desa Keser</t>
  </si>
  <si>
    <t>Desa Sukorejo</t>
  </si>
  <si>
    <t>Desa Kalangan</t>
  </si>
  <si>
    <t>Desa Tutup</t>
  </si>
  <si>
    <t>Desa Kedungrejo</t>
  </si>
  <si>
    <t>Desa Tambahrejo</t>
  </si>
  <si>
    <t>Desa Tawangrejo</t>
  </si>
  <si>
    <t>Desa Kedungringin</t>
  </si>
  <si>
    <t>MEDANG - NGLANGITAN</t>
  </si>
  <si>
    <t>TUNJUNGAN - NGLANGITAN</t>
  </si>
  <si>
    <t>TEMUREJO - GEMPOLREJO</t>
  </si>
  <si>
    <t>MAGUAN - TUNJUNGAN</t>
  </si>
  <si>
    <t>SITIREJO - KESER</t>
  </si>
  <si>
    <t>KESER - NGLANGITAN</t>
  </si>
  <si>
    <t>TUTUP - SUKOREJO</t>
  </si>
  <si>
    <t>TAMBAHREJO - TUNJUNGAN</t>
  </si>
  <si>
    <t>TAMBAHREJO - TAWANGREJO</t>
  </si>
  <si>
    <t>POS NGANCAR - KEDUNGRINGIN</t>
  </si>
  <si>
    <t>TAWANGREJO - KARANGTALUN</t>
  </si>
  <si>
    <t>33.16.013.01</t>
  </si>
  <si>
    <t>33.16.013.02</t>
  </si>
  <si>
    <t>33.16.013.03</t>
  </si>
  <si>
    <t>33.16.012.05</t>
  </si>
  <si>
    <t>33.16.012.04</t>
  </si>
  <si>
    <t>33.16.012.03</t>
  </si>
  <si>
    <t>33.16.130.04</t>
  </si>
  <si>
    <t>33.16.130.03</t>
  </si>
  <si>
    <t>33.16.130.01</t>
  </si>
  <si>
    <t>33.16.064.03</t>
  </si>
  <si>
    <t>33.16.014.02</t>
  </si>
  <si>
    <t>33.16.225.01</t>
  </si>
  <si>
    <t>33.16.018.01</t>
  </si>
  <si>
    <t>33.16.018.02</t>
  </si>
  <si>
    <t>33.16.014.01</t>
  </si>
  <si>
    <t>33.16.130.02</t>
  </si>
  <si>
    <t>33.16.064.01</t>
  </si>
  <si>
    <t>33.16.</t>
  </si>
  <si>
    <t>33.16.129.07</t>
  </si>
  <si>
    <t>33.16.275.01</t>
  </si>
  <si>
    <t>33.16.012.02</t>
  </si>
  <si>
    <t>33.16.011.01</t>
  </si>
  <si>
    <t>33.16.270.02</t>
  </si>
  <si>
    <t>33.16.270.01</t>
  </si>
  <si>
    <t>33.16.270.03</t>
  </si>
  <si>
    <t>33.16.256.02</t>
  </si>
  <si>
    <t>33.16.015.01</t>
  </si>
  <si>
    <t>33.16.256.01</t>
  </si>
  <si>
    <t>Tunjungan</t>
  </si>
  <si>
    <t>Jembatan Plosorejo</t>
  </si>
  <si>
    <t>Jembatan Sendangwungu 1</t>
  </si>
  <si>
    <t>Jembatan Buluroto</t>
  </si>
  <si>
    <t>Jembatan Kembang</t>
  </si>
  <si>
    <t>Jembatan Sumengko</t>
  </si>
  <si>
    <t>Jembatan Sendangwungu 2</t>
  </si>
  <si>
    <t>Jembatan Mojowetan</t>
  </si>
  <si>
    <t>Jembatan Kamolan 4</t>
  </si>
  <si>
    <t>Jembatan Balongsari</t>
  </si>
  <si>
    <t>Jembatan Banjarejo 3</t>
  </si>
  <si>
    <t>Jembatan Jatisari 2</t>
  </si>
  <si>
    <t>Jembatan Ngawen 2</t>
  </si>
  <si>
    <t>Jembatan Tawangrejo 2</t>
  </si>
  <si>
    <t>Jembatan Karangtalun</t>
  </si>
  <si>
    <t>Jembatan Banjarejo 4</t>
  </si>
  <si>
    <t>Jembatan Banjarejo</t>
  </si>
  <si>
    <t>Jembatan Kamolan 5</t>
  </si>
  <si>
    <t>Jembatan Wadek 3</t>
  </si>
  <si>
    <t>Jembatan Wadek 1</t>
  </si>
  <si>
    <t>Jembatan Banjarejo 1</t>
  </si>
  <si>
    <t>Jembatan Sanbonganyar 6</t>
  </si>
  <si>
    <t>Jembatan Wadek 2</t>
  </si>
  <si>
    <t>Jembatan Banjarejo 2</t>
  </si>
  <si>
    <t>Desa Plosorejo</t>
  </si>
  <si>
    <t>Desa Sendangwungu</t>
  </si>
  <si>
    <t>Desa Kembang</t>
  </si>
  <si>
    <t>Desa Klopoduwur</t>
  </si>
  <si>
    <t>Desa Sumberagung</t>
  </si>
  <si>
    <t>Desa Balongrejo</t>
  </si>
  <si>
    <t>Desa Sidomulyo</t>
  </si>
  <si>
    <t>Desa Balongsari</t>
  </si>
  <si>
    <t>Desa Jatisari</t>
  </si>
  <si>
    <t>Desa Kebonrejo</t>
  </si>
  <si>
    <t>Desa Karangtalun</t>
  </si>
  <si>
    <t>Desa Mojo Wetan</t>
  </si>
  <si>
    <t>Desa Banjarejo</t>
  </si>
  <si>
    <t>Desa Sendanggayam</t>
  </si>
  <si>
    <t>Desa Wonosemi</t>
  </si>
  <si>
    <t>PLOSOREJO - SEMBONGIN</t>
  </si>
  <si>
    <t>SENDANGWUNGU - KEDUNGKRIKIL</t>
  </si>
  <si>
    <t>BULUROTO - SENDANGWUNGU</t>
  </si>
  <si>
    <t>KAMOLAN - BANJAREJO</t>
  </si>
  <si>
    <t>KEMBANG - PLOSOREJO</t>
  </si>
  <si>
    <t>SUMENGKO - SUMBERAGUNG</t>
  </si>
  <si>
    <t>KAMOLAN - KLOPODUWUR</t>
  </si>
  <si>
    <t>MOJOWETAN -KEDUNGNONGO</t>
  </si>
  <si>
    <t>BALONGSARI - TEMETES</t>
  </si>
  <si>
    <t>BANJAREJO - MOJOWETAN</t>
  </si>
  <si>
    <t>JATISARI - JATIKLAMPOK</t>
  </si>
  <si>
    <t>NGAWEN - KARANGTALUN</t>
  </si>
  <si>
    <t>KARANGTALUN - BANJAREJO</t>
  </si>
  <si>
    <t>BANJAREJO - TAMBAKLULANG - MOJOWETAN</t>
  </si>
  <si>
    <t>WADEK - SENDANGGAYAM</t>
  </si>
  <si>
    <t>SAMBONGANYAR - BANJAREJO</t>
  </si>
  <si>
    <t>33.16.264.01</t>
  </si>
  <si>
    <t>33.16.147.01</t>
  </si>
  <si>
    <t>33.16.132.01</t>
  </si>
  <si>
    <t>33.16.017.01</t>
  </si>
  <si>
    <t>33.16.247.01</t>
  </si>
  <si>
    <t>33.16.145.01</t>
  </si>
  <si>
    <t>33.16.025.03</t>
  </si>
  <si>
    <t>33.16.025.02</t>
  </si>
  <si>
    <t>33.16.025.01</t>
  </si>
  <si>
    <t>33.16.017.02</t>
  </si>
  <si>
    <t>33.16.017.03</t>
  </si>
  <si>
    <t>33.16.147.02</t>
  </si>
  <si>
    <t>33.16.149.01</t>
  </si>
  <si>
    <t>33.16.017.04</t>
  </si>
  <si>
    <t>33.16.282.01</t>
  </si>
  <si>
    <t>33.16.190.03</t>
  </si>
  <si>
    <t>33.16.250.02</t>
  </si>
  <si>
    <t>33.16.047.02</t>
  </si>
  <si>
    <t>33.16.015.02</t>
  </si>
  <si>
    <t>33.16.016.01</t>
  </si>
  <si>
    <t>33.16.190.04</t>
  </si>
  <si>
    <t>33.16.245.01</t>
  </si>
  <si>
    <t>33.16.017.05</t>
  </si>
  <si>
    <t>33.16.273.03</t>
  </si>
  <si>
    <t>33.16.273.01</t>
  </si>
  <si>
    <t>33.16.190.01</t>
  </si>
  <si>
    <t>33.16.215.06</t>
  </si>
  <si>
    <t>33.16.273.02</t>
  </si>
  <si>
    <t>33.16.190.02</t>
  </si>
  <si>
    <t>Banjarejo</t>
  </si>
  <si>
    <t>Jembatan Semawur 2</t>
  </si>
  <si>
    <t>Jembatan Krocok</t>
  </si>
  <si>
    <t>Jembatan Bradag 1</t>
  </si>
  <si>
    <t>Jembatan Ngawen</t>
  </si>
  <si>
    <t>Jembatan Tembus SMP Merdeka</t>
  </si>
  <si>
    <t>Jembatan Semawur 1</t>
  </si>
  <si>
    <t>Jembatan Bradag 2</t>
  </si>
  <si>
    <t>Jembatan Gondang</t>
  </si>
  <si>
    <t>Jembatan Sumberejo 1</t>
  </si>
  <si>
    <t>Jembatan Sanbonganyar 2</t>
  </si>
  <si>
    <t>Jembatan Sanbonganyar 3</t>
  </si>
  <si>
    <t>Jembatan Sumberejo 2</t>
  </si>
  <si>
    <t>Jembatan Trembulrejo</t>
  </si>
  <si>
    <t>Jembatan Bandungrojo</t>
  </si>
  <si>
    <t>Jembatan Sanbonganyar 4</t>
  </si>
  <si>
    <t>Jembatan Sanbonganyar 5</t>
  </si>
  <si>
    <t>Jembatan Gedebeg</t>
  </si>
  <si>
    <t>Jembatan Plumbon</t>
  </si>
  <si>
    <t>Jembatan Rowobungkul 2</t>
  </si>
  <si>
    <t>Jembatan Sanbonganyar 1</t>
  </si>
  <si>
    <t>Jembatan Rowobungkul 1</t>
  </si>
  <si>
    <t>Desa Srigading</t>
  </si>
  <si>
    <t>Desa Bradag</t>
  </si>
  <si>
    <t>Desa Berbak</t>
  </si>
  <si>
    <t>Desa Semawur</t>
  </si>
  <si>
    <t>Desa Karangtengah</t>
  </si>
  <si>
    <t>Desa Kedungsatriyan</t>
  </si>
  <si>
    <t>Desa Bandungrojo</t>
  </si>
  <si>
    <t>Desa Jetakwanger</t>
  </si>
  <si>
    <t>Desa Gedebeg</t>
  </si>
  <si>
    <t>Desa Bergolo</t>
  </si>
  <si>
    <t>Desa Sambonganyar</t>
  </si>
  <si>
    <t>Desa Rowobungkul</t>
  </si>
  <si>
    <t>SEMAWUR - SRIGADING</t>
  </si>
  <si>
    <t>KROCOK - SRIGADING</t>
  </si>
  <si>
    <t>BRADAG - SEMAWUR</t>
  </si>
  <si>
    <t>NGAWEN - GOT PUTUK</t>
  </si>
  <si>
    <t>JL. TEMBUS SMP MERDEKA</t>
  </si>
  <si>
    <t>GONDANG - SENDANGREJO - KARANGTENGAH</t>
  </si>
  <si>
    <t>SUMBEREJO - KARANGTENGAH</t>
  </si>
  <si>
    <t>TREMBULREJO - PLUMBON</t>
  </si>
  <si>
    <t>BANDUNGROJO - TAWANGREJO</t>
  </si>
  <si>
    <t>GEDEBEG - GANDU - PUCUNG</t>
  </si>
  <si>
    <t>PLUMBON - ROWOBUNGKUL</t>
  </si>
  <si>
    <t>ROWOBUNGKUL - SAMBONGANYAR</t>
  </si>
  <si>
    <t>33.16.158.02</t>
  </si>
  <si>
    <t>33.16.156.01</t>
  </si>
  <si>
    <t>33.16.157.01</t>
  </si>
  <si>
    <t>33.16.252.01</t>
  </si>
  <si>
    <t>33.16.151.01</t>
  </si>
  <si>
    <t>33.16.158.01</t>
  </si>
  <si>
    <t>33.16.157.02</t>
  </si>
  <si>
    <t>33.16.261.01</t>
  </si>
  <si>
    <t>33.16.285.01</t>
  </si>
  <si>
    <t>33.16.215.02</t>
  </si>
  <si>
    <t>33.16.215.03</t>
  </si>
  <si>
    <t>33.16.285.02</t>
  </si>
  <si>
    <t>33.16.004.01</t>
  </si>
  <si>
    <t>33.16.251.01</t>
  </si>
  <si>
    <t>33.16.215.04</t>
  </si>
  <si>
    <t>33.16.215.05</t>
  </si>
  <si>
    <t>33.16.230.01</t>
  </si>
  <si>
    <t>33.16.061.01</t>
  </si>
  <si>
    <t>33.16.076.02</t>
  </si>
  <si>
    <t>33.16.215.01</t>
  </si>
  <si>
    <t>33.16.076.01</t>
  </si>
  <si>
    <t>Ngawen</t>
  </si>
  <si>
    <t>Jembatan Kunduran 3</t>
  </si>
  <si>
    <t>Jembatan Karanggeneng 1</t>
  </si>
  <si>
    <t>Jembatan Karanggeneng 2</t>
  </si>
  <si>
    <t>Jembatan Karanggeneng 3</t>
  </si>
  <si>
    <t>Jembatan Murahrejo</t>
  </si>
  <si>
    <t>Jembatan Kalangrejo</t>
  </si>
  <si>
    <t>Jembatan Tawangrejo</t>
  </si>
  <si>
    <t>Jembatan Bakah</t>
  </si>
  <si>
    <t>Jembatan Rowobungkul</t>
  </si>
  <si>
    <t>Jembatan Doplang 5</t>
  </si>
  <si>
    <t>Jembatan Doplang 4</t>
  </si>
  <si>
    <t>Jembatan Sempu</t>
  </si>
  <si>
    <t>Jembatan Doplang 3</t>
  </si>
  <si>
    <t>Jembatan Botoreco 2</t>
  </si>
  <si>
    <t>Jembatan Botoreco 1</t>
  </si>
  <si>
    <t>Jembatan Kunduran 2</t>
  </si>
  <si>
    <t>Jembatan Kunduran 1</t>
  </si>
  <si>
    <t>Jembatan Doplang 7</t>
  </si>
  <si>
    <t>Jembatan Doplang 6</t>
  </si>
  <si>
    <t>Desa Kedungwaru</t>
  </si>
  <si>
    <t>Desa Karanggeneng</t>
  </si>
  <si>
    <t>Desa Jetak</t>
  </si>
  <si>
    <t>Desa Bakah</t>
  </si>
  <si>
    <t>Desa Kemiri</t>
  </si>
  <si>
    <t>Desa Sono Kidul</t>
  </si>
  <si>
    <t>Desa Sempu</t>
  </si>
  <si>
    <t>Desa Botoreco</t>
  </si>
  <si>
    <t>Desa Sendangwates</t>
  </si>
  <si>
    <t>Desa Sambiroto</t>
  </si>
  <si>
    <t>Desa Kunduran</t>
  </si>
  <si>
    <t>Desa Ngilen</t>
  </si>
  <si>
    <t>KUNDURAN - GOATERAWANG</t>
  </si>
  <si>
    <t>KARANGGENENG - SRIGADING</t>
  </si>
  <si>
    <t>MURAHARJO - JETAK</t>
  </si>
  <si>
    <t>KALANGREJO - MURAHARJO</t>
  </si>
  <si>
    <t>TAWANGREJO - BERGOLO</t>
  </si>
  <si>
    <t>BAKAH / KALANGREJO</t>
  </si>
  <si>
    <t>ROWOBUNGKUL - KEMIRI</t>
  </si>
  <si>
    <t>KEMIRI - BULOH</t>
  </si>
  <si>
    <t>DOPLANG - KUNDURAN</t>
  </si>
  <si>
    <t>SEMPU - CUNGKUP</t>
  </si>
  <si>
    <t>BOTORECO - SEMPU</t>
  </si>
  <si>
    <t>KUNDURAN - BAKAH</t>
  </si>
  <si>
    <t>PLOSOREJO - CUNGKUP</t>
  </si>
  <si>
    <t>33.16.003.3</t>
  </si>
  <si>
    <t>33.16.162.01</t>
  </si>
  <si>
    <t>33.16.162.02</t>
  </si>
  <si>
    <t>33.16.162.03</t>
  </si>
  <si>
    <t>33.16.163.01</t>
  </si>
  <si>
    <t>33.16.167.01</t>
  </si>
  <si>
    <t>33.16.271.01</t>
  </si>
  <si>
    <t>33.16.166.01</t>
  </si>
  <si>
    <t>33.16.062.01</t>
  </si>
  <si>
    <t>33.16.005.05</t>
  </si>
  <si>
    <t>33.16.005.04</t>
  </si>
  <si>
    <t>33.16.160.01</t>
  </si>
  <si>
    <t>33.16.005.03</t>
  </si>
  <si>
    <t>33.16.326.02</t>
  </si>
  <si>
    <t>33.16.326.01</t>
  </si>
  <si>
    <t>33.16.003.02.2</t>
  </si>
  <si>
    <t>33.16.003.01</t>
  </si>
  <si>
    <t>33.16.165.01</t>
  </si>
  <si>
    <t>33.16.165.02</t>
  </si>
  <si>
    <t>33.16.005.07</t>
  </si>
  <si>
    <t>33.16.005.06</t>
  </si>
  <si>
    <t>33.16.266.01</t>
  </si>
  <si>
    <t>Kunduran</t>
  </si>
  <si>
    <t>Jembatan Giyanti 1</t>
  </si>
  <si>
    <t>Jembatan Giyanti 2</t>
  </si>
  <si>
    <t>Jembatan Ngareng</t>
  </si>
  <si>
    <t>Jembatan Gajahmada</t>
  </si>
  <si>
    <t>Jembatan Pramuka</t>
  </si>
  <si>
    <t>Jembatan Diponegoro 1</t>
  </si>
  <si>
    <t>Jembatan Diponegoro 2</t>
  </si>
  <si>
    <t>Jembatan Diponegoro 3</t>
  </si>
  <si>
    <t>Jembatan Tuk Buntung 1</t>
  </si>
  <si>
    <t>Jembatan Tambakboyo 1</t>
  </si>
  <si>
    <t>Jembatan Sorogo 1</t>
  </si>
  <si>
    <t>Jembatan Tuk Buntung 2</t>
  </si>
  <si>
    <t>Jembatan Taman Siswa</t>
  </si>
  <si>
    <t>Jembatan RSU</t>
  </si>
  <si>
    <t>Jembatan Tambakboyo 2</t>
  </si>
  <si>
    <t>Jembatan Nglanjuk 1</t>
  </si>
  <si>
    <t>Jembatan Aryo Jipang</t>
  </si>
  <si>
    <t>Jembatan Cabean</t>
  </si>
  <si>
    <t>Jembatan Nglandeyan 1</t>
  </si>
  <si>
    <t>Jembatan Kapuan</t>
  </si>
  <si>
    <t>Jembatan Mulyorejo</t>
  </si>
  <si>
    <t>Jembatan Jipang</t>
  </si>
  <si>
    <t>Jembatan Nglanjuk 2</t>
  </si>
  <si>
    <t>Jembatan Ngloram</t>
  </si>
  <si>
    <t>Jembatan Srogo 2</t>
  </si>
  <si>
    <t>Desa Karangboyo</t>
  </si>
  <si>
    <t>Desa Cepu</t>
  </si>
  <si>
    <t>Desa Tambakromo</t>
  </si>
  <si>
    <t>Desa Ngelo</t>
  </si>
  <si>
    <t>Desa Balun</t>
  </si>
  <si>
    <t>Desa Mulyorejo</t>
  </si>
  <si>
    <t>Desa Nglanjuk</t>
  </si>
  <si>
    <t>Desa Cabean</t>
  </si>
  <si>
    <t>Desa Kapuan</t>
  </si>
  <si>
    <t>Desa Jipang</t>
  </si>
  <si>
    <t>Desa Gadon</t>
  </si>
  <si>
    <t>JL. GIYANTI</t>
  </si>
  <si>
    <t>JL. NGARENG</t>
  </si>
  <si>
    <t>JL. GAJAH MADA</t>
  </si>
  <si>
    <t>JL. PRAMUKA</t>
  </si>
  <si>
    <t>JL. DIPONEGORO</t>
  </si>
  <si>
    <t>JL. TUK BUNTUNG</t>
  </si>
  <si>
    <t>TAMBAKROMO - KENTONG</t>
  </si>
  <si>
    <t>JL. SOROGO</t>
  </si>
  <si>
    <t>JL. TAMAN SISWA</t>
  </si>
  <si>
    <t>JL. RSU</t>
  </si>
  <si>
    <t>JL. RONGGOLAWE</t>
  </si>
  <si>
    <t>NGLANJUK - KAPUAN</t>
  </si>
  <si>
    <t>JL. ARYO JIPANG</t>
  </si>
  <si>
    <t>CABEAN - SUGIHWARAS</t>
  </si>
  <si>
    <t>NGLANDEYAN - CABEAN</t>
  </si>
  <si>
    <t>KAPUAN - CABEAN</t>
  </si>
  <si>
    <t>MULYOREJO - NGLORAM</t>
  </si>
  <si>
    <t>JIPANG - JUDAN</t>
  </si>
  <si>
    <t>NGLORAM - SIDOREJO</t>
  </si>
  <si>
    <t>33.16.110.01</t>
  </si>
  <si>
    <t>33.16.110.02</t>
  </si>
  <si>
    <t>33.16.124.01</t>
  </si>
  <si>
    <t>33.16.109.01</t>
  </si>
  <si>
    <t>33.16.113.01</t>
  </si>
  <si>
    <t>33.16.112.01</t>
  </si>
  <si>
    <t>33.16.112.02</t>
  </si>
  <si>
    <t>33.16.112.03</t>
  </si>
  <si>
    <t>33.16.114.01</t>
  </si>
  <si>
    <t>33.16.242.01</t>
  </si>
  <si>
    <t>33.16.108.01</t>
  </si>
  <si>
    <t>33.16.114.02</t>
  </si>
  <si>
    <t>33.16.122.01</t>
  </si>
  <si>
    <t>33.16.310.01</t>
  </si>
  <si>
    <t>33.16.242.02</t>
  </si>
  <si>
    <t>33.16.067.01</t>
  </si>
  <si>
    <t>33.16.120.01</t>
  </si>
  <si>
    <t>33.16.258.01</t>
  </si>
  <si>
    <t>33.16.344.01</t>
  </si>
  <si>
    <t>33.16.298.01</t>
  </si>
  <si>
    <t>33.16.065.01</t>
  </si>
  <si>
    <t>33.16.218.01</t>
  </si>
  <si>
    <t>33.16.067.02</t>
  </si>
  <si>
    <t>33.16.126.01</t>
  </si>
  <si>
    <t>33.16.108.02</t>
  </si>
  <si>
    <t>Cepu</t>
  </si>
  <si>
    <t>Jembatan Ngraho 1</t>
  </si>
  <si>
    <t>Jembatan Wado</t>
  </si>
  <si>
    <t>Jembatan Ngraho 2</t>
  </si>
  <si>
    <t>Jembatan Gondel</t>
  </si>
  <si>
    <t>Jembatan Panolan</t>
  </si>
  <si>
    <t>Jembatan Ketuwan 1</t>
  </si>
  <si>
    <t>Jembatan Ketuwan 2</t>
  </si>
  <si>
    <t>Jembatan Ketuwan 3</t>
  </si>
  <si>
    <t>Jembatan Menden 2</t>
  </si>
  <si>
    <t>Jembatan Jimbung</t>
  </si>
  <si>
    <t>Jembatan Kedungtuban 1</t>
  </si>
  <si>
    <t>Jembatan Kedungtuban 2</t>
  </si>
  <si>
    <t>Jembatan Kedungtuban 3</t>
  </si>
  <si>
    <t>Jembatan Kedungtuban 4</t>
  </si>
  <si>
    <t>Jembatan Kedungtuban 5</t>
  </si>
  <si>
    <t>Jembatan Kedungtuban 6</t>
  </si>
  <si>
    <t>Jembatan Kedungtuban 7</t>
  </si>
  <si>
    <t>Jembatan Kedungtuban 8</t>
  </si>
  <si>
    <t>Desa Nglandeyan</t>
  </si>
  <si>
    <t>Desa Tanjung</t>
  </si>
  <si>
    <t>Desa Kemantren</t>
  </si>
  <si>
    <t>Desa Sidorejo</t>
  </si>
  <si>
    <t>Desa Panolan</t>
  </si>
  <si>
    <t>Desa Gondel</t>
  </si>
  <si>
    <t>Desa Ketuwan</t>
  </si>
  <si>
    <t>Desa Jimbung</t>
  </si>
  <si>
    <t>Desa Kedungtuban</t>
  </si>
  <si>
    <t>NGRAHO - KETUWAN</t>
  </si>
  <si>
    <t>WADO - TANDURAN - KEMANTREN</t>
  </si>
  <si>
    <t>GONDEL - WADO</t>
  </si>
  <si>
    <t>PANOLAN - KLAGEN</t>
  </si>
  <si>
    <t>KETUWAN - GONDEL - MOJOREMBUN</t>
  </si>
  <si>
    <t>MENDEN - KETUWAN</t>
  </si>
  <si>
    <t>KETUWAN - PANOLAN</t>
  </si>
  <si>
    <t>KEDUNGTUBAN - GALUK</t>
  </si>
  <si>
    <t>33.16.344.02</t>
  </si>
  <si>
    <t>33.16.043.01</t>
  </si>
  <si>
    <t>33.16.300.01</t>
  </si>
  <si>
    <t>33.16.043.02</t>
  </si>
  <si>
    <t>33.16.229.01</t>
  </si>
  <si>
    <t>33.16.128.01</t>
  </si>
  <si>
    <t>33.16.214.01</t>
  </si>
  <si>
    <t>33.16.214.02</t>
  </si>
  <si>
    <t>33.16.214.03</t>
  </si>
  <si>
    <t>33.16.044.02</t>
  </si>
  <si>
    <t>33.16.045.01</t>
  </si>
  <si>
    <t>33.16.138.01</t>
  </si>
  <si>
    <t>33.16.138.02</t>
  </si>
  <si>
    <t>33.16.138.03</t>
  </si>
  <si>
    <t>33.16.138.04</t>
  </si>
  <si>
    <t>33.16.138.05</t>
  </si>
  <si>
    <t>33.16.138.06</t>
  </si>
  <si>
    <t>33.16.138.07</t>
  </si>
  <si>
    <t>33.16.138.08</t>
  </si>
  <si>
    <t>Jembatan Nglandeyan 2</t>
  </si>
  <si>
    <t>kedungtuban</t>
  </si>
  <si>
    <t>Desa Galuk</t>
  </si>
  <si>
    <t>33.16.287.04</t>
  </si>
  <si>
    <t>33.16.287.03</t>
  </si>
  <si>
    <t>33.16.287.02</t>
  </si>
  <si>
    <t>33.16.287.01</t>
  </si>
  <si>
    <t>Jembatan Kalisari 2</t>
  </si>
  <si>
    <t>Jembatan Kalisari 3</t>
  </si>
  <si>
    <t>Jembatan Kalisari 4</t>
  </si>
  <si>
    <t>Jembatan Jatisari 1</t>
  </si>
  <si>
    <t>Jembatan Klopoduwur 2</t>
  </si>
  <si>
    <t>Jembatan Ngliron 1</t>
  </si>
  <si>
    <t>Jembatan Ngliron 2</t>
  </si>
  <si>
    <t>Jembatan Kadangan 1</t>
  </si>
  <si>
    <t>Jembatan Kadangan 2</t>
  </si>
  <si>
    <t>Jembatan Kadangan 3</t>
  </si>
  <si>
    <t>Jembatan Trembes</t>
  </si>
  <si>
    <t>Jembatan Kalisari 1</t>
  </si>
  <si>
    <t>Jembatan Ngliron 3</t>
  </si>
  <si>
    <t>Jembatan Kutukan</t>
  </si>
  <si>
    <t>Jembatan Wulung 2</t>
  </si>
  <si>
    <t>Jembatan Wulung 3</t>
  </si>
  <si>
    <t>Jembatan Wulung 1</t>
  </si>
  <si>
    <t>Jembatan Kalisari 5</t>
  </si>
  <si>
    <t>Jembatan Kalisari 6</t>
  </si>
  <si>
    <t>Jembatan Kutukan 2</t>
  </si>
  <si>
    <t>Jembatan Kutukan 1</t>
  </si>
  <si>
    <t>Jembatan Pilang 1</t>
  </si>
  <si>
    <t>Jembatan Pilang 2</t>
  </si>
  <si>
    <t>Jembatan Pilang 3</t>
  </si>
  <si>
    <t>Jembatan Pilang 4</t>
  </si>
  <si>
    <t>Jembatan Pilang 5</t>
  </si>
  <si>
    <t>Jembatan Tulus 1</t>
  </si>
  <si>
    <t>Jembatan Tulus 2</t>
  </si>
  <si>
    <t>Jembatan Bodeh 1</t>
  </si>
  <si>
    <t>Jembatan Ngrawoh</t>
  </si>
  <si>
    <t>Jembatan Bodeh</t>
  </si>
  <si>
    <t>Jembatan Wulung 8</t>
  </si>
  <si>
    <t>Jembatan Wulung 4</t>
  </si>
  <si>
    <t>Jembatan Wulung 5</t>
  </si>
  <si>
    <t>Jembatan Wulung 6</t>
  </si>
  <si>
    <t>Jembatan Wulung 7</t>
  </si>
  <si>
    <t>Jembatan Sambongwangan</t>
  </si>
  <si>
    <t>Jembatan Getas 3</t>
  </si>
  <si>
    <t>Desa Ngliron</t>
  </si>
  <si>
    <t>Desa Tanggel</t>
  </si>
  <si>
    <t>Desa Kalisari</t>
  </si>
  <si>
    <t>Desa Kutukan</t>
  </si>
  <si>
    <t>Desa Kadengan</t>
  </si>
  <si>
    <t>Desa Wulung</t>
  </si>
  <si>
    <t>Desa Sumberrejo</t>
  </si>
  <si>
    <t>Desa Pilang</t>
  </si>
  <si>
    <t>Desa Temulus</t>
  </si>
  <si>
    <t>Desa Bodeh</t>
  </si>
  <si>
    <t>Desa Bekutuk</t>
  </si>
  <si>
    <t>Desa Gembyungan</t>
  </si>
  <si>
    <t>Desa Tlogotuwung</t>
  </si>
  <si>
    <t>KALISARI - KALIWADER - TALKIDANG</t>
  </si>
  <si>
    <t>NGLIRON - KALISARI</t>
  </si>
  <si>
    <t>KADANGAN - TANGGEL</t>
  </si>
  <si>
    <t>TREMBES - ALASMALANG - TANGSEL</t>
  </si>
  <si>
    <t>KALISARI - WULUNG</t>
  </si>
  <si>
    <t>KUTUKAN - KALISARI</t>
  </si>
  <si>
    <t>WULUNG - KLATAK</t>
  </si>
  <si>
    <t>KUTUKAN - SUMBEREJO</t>
  </si>
  <si>
    <t>PILANG - MENDEN</t>
  </si>
  <si>
    <t>TEMULUS - SUMBER</t>
  </si>
  <si>
    <t>BODEH - KEPOH - KEMADOH</t>
  </si>
  <si>
    <t>NGRAWOH - BODEH</t>
  </si>
  <si>
    <t>BODEH - MUNDU</t>
  </si>
  <si>
    <t>SAMBONGWANGAN - GEMBYUNGAN</t>
  </si>
  <si>
    <t>GETAS - TLOGOTUWUNG</t>
  </si>
  <si>
    <t>33.16.331.02</t>
  </si>
  <si>
    <t>33.16.331.03</t>
  </si>
  <si>
    <t>33.16.331.04</t>
  </si>
  <si>
    <t>33.16.250.01</t>
  </si>
  <si>
    <t>33.16.026.02</t>
  </si>
  <si>
    <t>33.16.027.01</t>
  </si>
  <si>
    <t>33.16.027.02</t>
  </si>
  <si>
    <t>33.16.280.01</t>
  </si>
  <si>
    <t>33.16.280.02</t>
  </si>
  <si>
    <t>33.16.280.03</t>
  </si>
  <si>
    <t>33.16.2994.01</t>
  </si>
  <si>
    <t>33.16.331.01</t>
  </si>
  <si>
    <t>33.16.027.03</t>
  </si>
  <si>
    <t>33.16.028.01</t>
  </si>
  <si>
    <t>33.16.028.02</t>
  </si>
  <si>
    <t>33.16.028.03</t>
  </si>
  <si>
    <t>33.16.028.04</t>
  </si>
  <si>
    <t>33.16.283.01</t>
  </si>
  <si>
    <t>33.16.010.02</t>
  </si>
  <si>
    <t>33.16.010.03</t>
  </si>
  <si>
    <t>33.16.010.01</t>
  </si>
  <si>
    <t>33.16.028.05</t>
  </si>
  <si>
    <t>33.16.028.06</t>
  </si>
  <si>
    <t>33.16.253.02</t>
  </si>
  <si>
    <t>33.16.253.01</t>
  </si>
  <si>
    <t>33.16.032.01</t>
  </si>
  <si>
    <t>33.16.032.02</t>
  </si>
  <si>
    <t>33.16.032.03</t>
  </si>
  <si>
    <t>33.16.032.04</t>
  </si>
  <si>
    <t>33.16.032.05</t>
  </si>
  <si>
    <t>33.16.185.01</t>
  </si>
  <si>
    <t>33.16.185.02</t>
  </si>
  <si>
    <t>33.16.329.01</t>
  </si>
  <si>
    <t>33.16.330.01</t>
  </si>
  <si>
    <t>33.16.332.01</t>
  </si>
  <si>
    <t>33.16.010.08</t>
  </si>
  <si>
    <t>33.16.010.04</t>
  </si>
  <si>
    <t>33.16.010.05</t>
  </si>
  <si>
    <t>33.16.010.06</t>
  </si>
  <si>
    <t>33.16.010.07</t>
  </si>
  <si>
    <t>33.16.257.01</t>
  </si>
  <si>
    <t>33.16.288.03</t>
  </si>
  <si>
    <t>Randublatung</t>
  </si>
  <si>
    <t>Jembatan Wulung 9</t>
  </si>
  <si>
    <t>Jembatan Tobo 2</t>
  </si>
  <si>
    <t>Jembatan Doplang 1</t>
  </si>
  <si>
    <t>Jembatan Doplang 2</t>
  </si>
  <si>
    <t>Jembatan Tobo 1</t>
  </si>
  <si>
    <t>Jembatan Gabusan</t>
  </si>
  <si>
    <t>Jembatan Jati 2</t>
  </si>
  <si>
    <t>Jembatan Jati 3</t>
  </si>
  <si>
    <t>Jembatan Jati 4</t>
  </si>
  <si>
    <t>Jembatan Jati 5</t>
  </si>
  <si>
    <t>Jembatan Jati 1</t>
  </si>
  <si>
    <t>Jembatan Jegong 1</t>
  </si>
  <si>
    <t>Jembatan Jegong 2</t>
  </si>
  <si>
    <t>Jembatan Kemadoh 1</t>
  </si>
  <si>
    <t>Jembatan Kemadoh 2</t>
  </si>
  <si>
    <t>Jembatan Gempol 2</t>
  </si>
  <si>
    <t>Jembatan Bodeh 3</t>
  </si>
  <si>
    <t>Jembatan Balong 2</t>
  </si>
  <si>
    <t>Jembatan Balong 1</t>
  </si>
  <si>
    <t>Jembatan Kemadoh 3</t>
  </si>
  <si>
    <t>Jembatan Kemadoh 4</t>
  </si>
  <si>
    <t>Jembatan Kemadoh 5</t>
  </si>
  <si>
    <t>Jembatan Gempol 4</t>
  </si>
  <si>
    <t>Jembatan Tlogotuwung</t>
  </si>
  <si>
    <t>Jembatan Gempol 1</t>
  </si>
  <si>
    <t>Jembatan Gempol 3</t>
  </si>
  <si>
    <t>Jembatan Bodeh 2</t>
  </si>
  <si>
    <t>Desa Tobo</t>
  </si>
  <si>
    <t>Desa Doplang</t>
  </si>
  <si>
    <t>Desa Gabusan</t>
  </si>
  <si>
    <t>Desa Singget</t>
  </si>
  <si>
    <t>Desa Jati</t>
  </si>
  <si>
    <t>Desa Jegong</t>
  </si>
  <si>
    <t>Desa Kepoh</t>
  </si>
  <si>
    <t>Desa Bangkleyan</t>
  </si>
  <si>
    <t>TOBO - ALASMALANG</t>
  </si>
  <si>
    <t>DOPLANG - JATI</t>
  </si>
  <si>
    <t>GABUSAN - PERBATASAN KAB. GROBOGAN</t>
  </si>
  <si>
    <t>JATI - SINGGET</t>
  </si>
  <si>
    <t>JATI - KARANGMOJO</t>
  </si>
  <si>
    <t>JATI - JEGONG</t>
  </si>
  <si>
    <t>JEGONG - KEMADOH</t>
  </si>
  <si>
    <t>KEMADOH - BANGKLEYAN</t>
  </si>
  <si>
    <t>GEMPOL - KEPOH</t>
  </si>
  <si>
    <t>BALONG - KEPOH</t>
  </si>
  <si>
    <t>GEMPOL - BANGKLEYAN</t>
  </si>
  <si>
    <t>TLOGOTUWUNG - GEMPOL</t>
  </si>
  <si>
    <t>33.16.010.09</t>
  </si>
  <si>
    <t>33.16.335.02</t>
  </si>
  <si>
    <t>33.16.005.01</t>
  </si>
  <si>
    <t>33.16.005.02</t>
  </si>
  <si>
    <t>33.16.335.01</t>
  </si>
  <si>
    <t>33.16.006.01</t>
  </si>
  <si>
    <t>33.16.325.01</t>
  </si>
  <si>
    <t>33.16.255.02</t>
  </si>
  <si>
    <t>33.16.255.03</t>
  </si>
  <si>
    <t>33.16.255.04</t>
  </si>
  <si>
    <t>33.16.255.05</t>
  </si>
  <si>
    <t>33.16.248.04</t>
  </si>
  <si>
    <t>33.16.248.02</t>
  </si>
  <si>
    <t>33.16.248.01</t>
  </si>
  <si>
    <t>33.16.007.01</t>
  </si>
  <si>
    <t>33.16.255.01</t>
  </si>
  <si>
    <t>33.16.248.03</t>
  </si>
  <si>
    <t>33.16.007.02</t>
  </si>
  <si>
    <t>33.16.008.01</t>
  </si>
  <si>
    <t>33.16.008.02</t>
  </si>
  <si>
    <t>33.16.009.01</t>
  </si>
  <si>
    <t>33.16.009.02</t>
  </si>
  <si>
    <t>33.16.29.02</t>
  </si>
  <si>
    <t>33.16.329.03</t>
  </si>
  <si>
    <t>33.16.183.02</t>
  </si>
  <si>
    <t>33.16.183.01</t>
  </si>
  <si>
    <t>33.16.009.03</t>
  </si>
  <si>
    <t>33.16.009.04</t>
  </si>
  <si>
    <t>33.16.009.05</t>
  </si>
  <si>
    <t>33.16.293.04</t>
  </si>
  <si>
    <t>33.16.289.01</t>
  </si>
  <si>
    <t>33.16.290.01</t>
  </si>
  <si>
    <t>33.16.239.03</t>
  </si>
  <si>
    <t>33.16.293.02</t>
  </si>
  <si>
    <t>33.16.293.01</t>
  </si>
  <si>
    <t>33.16.329.02</t>
  </si>
  <si>
    <t>Jati</t>
  </si>
  <si>
    <t>Jembatan Ngawen 1</t>
  </si>
  <si>
    <t>Desa Ngawen</t>
  </si>
  <si>
    <t>NGAWEN - SEMAWUR</t>
  </si>
  <si>
    <t>33.16.159.01</t>
  </si>
  <si>
    <t>33.16.047.01</t>
  </si>
  <si>
    <t>Jembatan Sumber</t>
  </si>
  <si>
    <t>Jembatan Kediren 3</t>
  </si>
  <si>
    <t>Jembatan Kediren 2</t>
  </si>
  <si>
    <t>Jembatan Kediren 1</t>
  </si>
  <si>
    <t>Jembatan Menden 1</t>
  </si>
  <si>
    <t>Jembatan Sambonganyar 1</t>
  </si>
  <si>
    <t>Jembatan Sambonganyar 2</t>
  </si>
  <si>
    <t>Jembatan Pilang 6</t>
  </si>
  <si>
    <t>Jembatan Balong</t>
  </si>
  <si>
    <t>Jembatan Menden 3</t>
  </si>
  <si>
    <t>Jembatan Menden 4</t>
  </si>
  <si>
    <t>Jembatan Menden 5</t>
  </si>
  <si>
    <t>Jembatan Menden 6</t>
  </si>
  <si>
    <t>Jembatan Menden 7</t>
  </si>
  <si>
    <t>Jembatan Menden 8</t>
  </si>
  <si>
    <t>Jembatan Menden 9</t>
  </si>
  <si>
    <t>Jembatan Menden 10</t>
  </si>
  <si>
    <t>Jembatan Getas 4</t>
  </si>
  <si>
    <t>Jembatan Getas 2</t>
  </si>
  <si>
    <t>Jembatan Getas 1</t>
  </si>
  <si>
    <t>Jembatan Getas</t>
  </si>
  <si>
    <t>Jembatan Menden 11</t>
  </si>
  <si>
    <t>Jembatan Menden 12</t>
  </si>
  <si>
    <t>Jembatan Menden 13</t>
  </si>
  <si>
    <t>Jembatan Menden 14</t>
  </si>
  <si>
    <t>Desa Sumber</t>
  </si>
  <si>
    <t>Desa Medalem</t>
  </si>
  <si>
    <t>Desa Mendenrejo</t>
  </si>
  <si>
    <t>Desa Ngrawoh</t>
  </si>
  <si>
    <t>Desa Nginggil</t>
  </si>
  <si>
    <t>Desa Getas</t>
  </si>
  <si>
    <t>Desa Nglebak</t>
  </si>
  <si>
    <t>SUMBER - BALONG</t>
  </si>
  <si>
    <t>KEDIREN - SUMBER</t>
  </si>
  <si>
    <t>BAPANGAN - KUWUNG</t>
  </si>
  <si>
    <t>MENDEN - MEGERI</t>
  </si>
  <si>
    <t>BALONG - MENDEN</t>
  </si>
  <si>
    <t>GETAS - NGLEBAK</t>
  </si>
  <si>
    <t>GETAS - BATAS KABUPATEN NGAWI</t>
  </si>
  <si>
    <t>33.16.034.01</t>
  </si>
  <si>
    <t>33.16.136.03</t>
  </si>
  <si>
    <t>33.16.136.02</t>
  </si>
  <si>
    <t>33.16.136.01</t>
  </si>
  <si>
    <t>33.16.044.01</t>
  </si>
  <si>
    <t>33.16.189.01</t>
  </si>
  <si>
    <t>33.16.189.02</t>
  </si>
  <si>
    <t>33.16.074.01</t>
  </si>
  <si>
    <t>33.16.032.06</t>
  </si>
  <si>
    <t>33.16.035.01</t>
  </si>
  <si>
    <t>33.16.074.02</t>
  </si>
  <si>
    <t>33.16.074.03</t>
  </si>
  <si>
    <t>33.16.074.04</t>
  </si>
  <si>
    <t>33.16.074.05</t>
  </si>
  <si>
    <t>33.16.074.06</t>
  </si>
  <si>
    <t>33.16.074.07</t>
  </si>
  <si>
    <t>33.16.074.08</t>
  </si>
  <si>
    <t>33.16.074.09</t>
  </si>
  <si>
    <t>33.16.074.10</t>
  </si>
  <si>
    <t>33.16.075.04</t>
  </si>
  <si>
    <t>33.16.075.03</t>
  </si>
  <si>
    <t>33.16.075.02</t>
  </si>
  <si>
    <t>33.16.075.01</t>
  </si>
  <si>
    <t>33.16.030.01</t>
  </si>
  <si>
    <t>33.16.288.01</t>
  </si>
  <si>
    <t>33.16.288.02</t>
  </si>
  <si>
    <t>33.16.074.11</t>
  </si>
  <si>
    <t>33.16.074.12</t>
  </si>
  <si>
    <t>33.16.074.13</t>
  </si>
  <si>
    <t>33.16.074.14</t>
  </si>
  <si>
    <t>Kradenan</t>
  </si>
  <si>
    <t>Jembatan Dologan 6</t>
  </si>
  <si>
    <t>Jembatan Dologan 5</t>
  </si>
  <si>
    <t>Jembatan Dologan 4</t>
  </si>
  <si>
    <t>Jembatan Dologan 3</t>
  </si>
  <si>
    <t>Jembatan Kedungbacin 2</t>
  </si>
  <si>
    <t>Jembatan Kedungbacin 1</t>
  </si>
  <si>
    <t>Jembatan Kawak</t>
  </si>
  <si>
    <t>Jembatan Bedingin 2</t>
  </si>
  <si>
    <t>Jembatan Bedingin 1</t>
  </si>
  <si>
    <t>Jembatan Gondoriyo 2</t>
  </si>
  <si>
    <t>Jembatan Gondoriyo 1</t>
  </si>
  <si>
    <t>Jembatan Todanan</t>
  </si>
  <si>
    <t>Jembatan karanganyar 1</t>
  </si>
  <si>
    <t>Jembatan karanganyar 2</t>
  </si>
  <si>
    <t>Jembatan Ngumbul 1</t>
  </si>
  <si>
    <t>Jembatan Watuondo</t>
  </si>
  <si>
    <t>Jembatan Kacangan</t>
  </si>
  <si>
    <t>Jembatan Ngumbul 3</t>
  </si>
  <si>
    <t>Jembatan Ngumbul 2</t>
  </si>
  <si>
    <t>Jembatan Ketileng</t>
  </si>
  <si>
    <t>Jembatan Ketileng 1</t>
  </si>
  <si>
    <t>Jembatan Goaterawang 2</t>
  </si>
  <si>
    <t>Jembatan Kajengan 2</t>
  </si>
  <si>
    <t>Jembatan Kalonan</t>
  </si>
  <si>
    <t>Jembatan Ngumbul 4</t>
  </si>
  <si>
    <t>Jembatan Goaterawang 1</t>
  </si>
  <si>
    <t>Jembatan Kunduran 4</t>
  </si>
  <si>
    <t>Jembatan Kajengan 3</t>
  </si>
  <si>
    <t>Jembatan Kajengan 4</t>
  </si>
  <si>
    <t>Jembatan Kajengan 5</t>
  </si>
  <si>
    <t>Jembatan Kajengan 6</t>
  </si>
  <si>
    <t>Jembatan Kajengan 7</t>
  </si>
  <si>
    <t>Desa Bedingin</t>
  </si>
  <si>
    <t>Desa Kedungbacin</t>
  </si>
  <si>
    <t>Desa Gondoriyo</t>
  </si>
  <si>
    <t>Desa Karanganyar</t>
  </si>
  <si>
    <t>Desa Sendang</t>
  </si>
  <si>
    <t>Desa Ngumbul</t>
  </si>
  <si>
    <t>Desa Kacangan</t>
  </si>
  <si>
    <t>Desa Ketileng</t>
  </si>
  <si>
    <t>Desa Kajengan</t>
  </si>
  <si>
    <t>Desa Sambeng</t>
  </si>
  <si>
    <t>Desa Pelemsengir</t>
  </si>
  <si>
    <t>Desa Kedungwungu</t>
  </si>
  <si>
    <t>KAWAK - KEDUNGBACIN</t>
  </si>
  <si>
    <t>BEDINGIN - KEDUNGBACIN</t>
  </si>
  <si>
    <t>GONDORIYO - KEMBANG</t>
  </si>
  <si>
    <t>KARANGANYAR - WATUONDO</t>
  </si>
  <si>
    <t>TODANAN - KARANGANYAR</t>
  </si>
  <si>
    <t>KARANGANYAR - SENDANG</t>
  </si>
  <si>
    <t>KARANGANYAR - WUKIRSARI - SENDANG</t>
  </si>
  <si>
    <t>NGUMBUL - PELEMSENGIR</t>
  </si>
  <si>
    <t>WATUONDO - NGUMBUL</t>
  </si>
  <si>
    <t>NGUMBUL - SAMBENG</t>
  </si>
  <si>
    <t>KACANGAN - PELEMSENGIR</t>
  </si>
  <si>
    <t>KETILENG - SONOKULON</t>
  </si>
  <si>
    <t>KETILENG - NGUMBUL</t>
  </si>
  <si>
    <t>KETILENG - TODANAN</t>
  </si>
  <si>
    <t>GOATERAWANG - KETILENG</t>
  </si>
  <si>
    <t>KAJENGAN - KEDUNGWUNGU</t>
  </si>
  <si>
    <t>KALONAN - SONOKULON</t>
  </si>
  <si>
    <t>KETILENG - KEDUNGWUNGU</t>
  </si>
  <si>
    <t>33.16.239.06</t>
  </si>
  <si>
    <t>33.16.239.05</t>
  </si>
  <si>
    <t>33.16.239.04</t>
  </si>
  <si>
    <t>33.16.181.02</t>
  </si>
  <si>
    <t>33.16.181.01</t>
  </si>
  <si>
    <t>33.16.180.01</t>
  </si>
  <si>
    <t>33.16.079.02</t>
  </si>
  <si>
    <t>33.16.079.01</t>
  </si>
  <si>
    <t>33.16.277.02</t>
  </si>
  <si>
    <t>33.16.173.01</t>
  </si>
  <si>
    <t>33.16.168.01</t>
  </si>
  <si>
    <t>33.16.170.01</t>
  </si>
  <si>
    <t>33.16.269.01</t>
  </si>
  <si>
    <t>33.16.269.02</t>
  </si>
  <si>
    <t>33.16.001.1</t>
  </si>
  <si>
    <t>33.16.174.01</t>
  </si>
  <si>
    <t>33.16.179.01</t>
  </si>
  <si>
    <t>33.16.312.01</t>
  </si>
  <si>
    <t>33.16.001.3</t>
  </si>
  <si>
    <t>33.16.001.2</t>
  </si>
  <si>
    <t>33.16.002.1</t>
  </si>
  <si>
    <t>33.16.048.01</t>
  </si>
  <si>
    <t>33.16.046.02</t>
  </si>
  <si>
    <t>33.16.238.02</t>
  </si>
  <si>
    <t>33.16.179.02</t>
  </si>
  <si>
    <t>33.16.316.01</t>
  </si>
  <si>
    <t>33.16.001.4</t>
  </si>
  <si>
    <t>33.16.046.01</t>
  </si>
  <si>
    <t>33.16.003.4</t>
  </si>
  <si>
    <t>33.16.238.03</t>
  </si>
  <si>
    <t>33.16.238.04</t>
  </si>
  <si>
    <t>33.16.238.05</t>
  </si>
  <si>
    <t>33.16.238.06</t>
  </si>
  <si>
    <t>33.16.238.07</t>
  </si>
  <si>
    <t>33.16.237.01</t>
  </si>
  <si>
    <t>Todanan</t>
  </si>
  <si>
    <t>079</t>
  </si>
  <si>
    <t>001</t>
  </si>
  <si>
    <t>002</t>
  </si>
  <si>
    <t>048</t>
  </si>
  <si>
    <t>046</t>
  </si>
  <si>
    <t>003</t>
  </si>
  <si>
    <t>013</t>
  </si>
  <si>
    <t>014</t>
  </si>
  <si>
    <t>015</t>
  </si>
  <si>
    <t>012</t>
  </si>
  <si>
    <t>064</t>
  </si>
  <si>
    <t>018</t>
  </si>
  <si>
    <t>011</t>
  </si>
  <si>
    <t>068</t>
  </si>
  <si>
    <t>069</t>
  </si>
  <si>
    <t>026</t>
  </si>
  <si>
    <t>027</t>
  </si>
  <si>
    <t>028</t>
  </si>
  <si>
    <t>010</t>
  </si>
  <si>
    <t>032</t>
  </si>
  <si>
    <t>004</t>
  </si>
  <si>
    <t>061</t>
  </si>
  <si>
    <t>076</t>
  </si>
  <si>
    <t>047</t>
  </si>
  <si>
    <t>062</t>
  </si>
  <si>
    <t>005</t>
  </si>
  <si>
    <t>034</t>
  </si>
  <si>
    <t>044</t>
  </si>
  <si>
    <t>074</t>
  </si>
  <si>
    <t>035</t>
  </si>
  <si>
    <t>075</t>
  </si>
  <si>
    <t>077</t>
  </si>
  <si>
    <t>078</t>
  </si>
  <si>
    <t>080</t>
  </si>
  <si>
    <t>081</t>
  </si>
  <si>
    <t>082</t>
  </si>
  <si>
    <t>030</t>
  </si>
  <si>
    <t>043</t>
  </si>
  <si>
    <t>045</t>
  </si>
  <si>
    <t>050</t>
  </si>
  <si>
    <t>073</t>
  </si>
  <si>
    <t>051</t>
  </si>
  <si>
    <t>059</t>
  </si>
  <si>
    <t>071</t>
  </si>
  <si>
    <t>037</t>
  </si>
  <si>
    <t>070</t>
  </si>
  <si>
    <t>040</t>
  </si>
  <si>
    <t>052</t>
  </si>
  <si>
    <t>055</t>
  </si>
  <si>
    <t>053</t>
  </si>
  <si>
    <t>054</t>
  </si>
  <si>
    <t>006</t>
  </si>
  <si>
    <t>007</t>
  </si>
  <si>
    <t>008</t>
  </si>
  <si>
    <t>009</t>
  </si>
  <si>
    <t>067</t>
  </si>
  <si>
    <t>065</t>
  </si>
  <si>
    <t>072</t>
  </si>
  <si>
    <t>042</t>
  </si>
  <si>
    <t>041</t>
  </si>
  <si>
    <t>036</t>
  </si>
  <si>
    <t>066</t>
  </si>
  <si>
    <t>058</t>
  </si>
  <si>
    <t>087</t>
  </si>
  <si>
    <t>093</t>
  </si>
  <si>
    <t>021</t>
  </si>
  <si>
    <t>057</t>
  </si>
  <si>
    <t>022</t>
  </si>
  <si>
    <t>017</t>
  </si>
  <si>
    <t>025</t>
  </si>
  <si>
    <t>106</t>
  </si>
  <si>
    <t>KETERANGAN</t>
  </si>
  <si>
    <t>33.16.279</t>
  </si>
  <si>
    <t>KETERANGA</t>
  </si>
  <si>
    <t>TIPE</t>
  </si>
  <si>
    <t>BAHAN</t>
  </si>
  <si>
    <t>KONDISI</t>
  </si>
  <si>
    <t>STRUKTUR BANGUNAN ATAS</t>
  </si>
  <si>
    <t>LANTAI</t>
  </si>
  <si>
    <t>SANDARAN</t>
  </si>
  <si>
    <t>PONDASI</t>
  </si>
  <si>
    <t>KEPALA JEMBATAN</t>
  </si>
  <si>
    <t>NILAI KONDISI</t>
  </si>
  <si>
    <t>BANGUNAN BAWAH</t>
  </si>
  <si>
    <t>DIMENSI</t>
  </si>
  <si>
    <t>PANJANG</t>
  </si>
  <si>
    <t>LEBAR</t>
  </si>
  <si>
    <t>BENTANG</t>
  </si>
  <si>
    <t>PENANGANAN</t>
  </si>
  <si>
    <t>`</t>
  </si>
  <si>
    <t>BANGUNAN ATAS</t>
  </si>
  <si>
    <t>24.001.35.002</t>
  </si>
  <si>
    <t>24.001.36.005</t>
  </si>
  <si>
    <t>24.001.36.004</t>
  </si>
  <si>
    <t>24.001.36.003</t>
  </si>
  <si>
    <t>24.001.43.006</t>
  </si>
  <si>
    <t>24.001.76.007</t>
  </si>
  <si>
    <t>24.001.93.008</t>
  </si>
  <si>
    <t>N0. JBT</t>
  </si>
  <si>
    <t>Jembatan Palindi Mburung</t>
  </si>
  <si>
    <t>Jembatan Praikundu</t>
  </si>
  <si>
    <t>Jembatan Wangga</t>
  </si>
  <si>
    <t>Jembatan Kambajawa</t>
  </si>
  <si>
    <t>Jembatan Arneke</t>
  </si>
  <si>
    <t>Jembatan Manubara</t>
  </si>
  <si>
    <t>Jembatan Kambatatana 1</t>
  </si>
  <si>
    <t>Jembatan Kambatatana 2</t>
  </si>
  <si>
    <t>Jembatan Mburung 1</t>
  </si>
  <si>
    <t>Jembatan Mburung 2</t>
  </si>
  <si>
    <t>Jembatan Minggit IV</t>
  </si>
  <si>
    <t>Jembatan Minggit III</t>
  </si>
  <si>
    <t>Jembatan Minggit II</t>
  </si>
  <si>
    <t>Jembatan Minggit I</t>
  </si>
  <si>
    <t>Jembatan Tanarara</t>
  </si>
  <si>
    <t>Jembatan Tanarara 2</t>
  </si>
  <si>
    <t>Jembatan Maubokul 1</t>
  </si>
  <si>
    <t>Jembatan Maubokul 2</t>
  </si>
  <si>
    <t>Jembatan Matawai Katingga</t>
  </si>
  <si>
    <t>Jembatan Pabutawitu</t>
  </si>
  <si>
    <t>Jembatan Laimbonga II</t>
  </si>
  <si>
    <t>Jembatan Laimbonga I</t>
  </si>
  <si>
    <t>Jembatan Kataka</t>
  </si>
  <si>
    <t>Jembatan Watupuda</t>
  </si>
  <si>
    <t>Jembatan Tamburi</t>
  </si>
  <si>
    <t>Jembatan Kayuri</t>
  </si>
  <si>
    <t>Jembatan Lailanjang 1</t>
  </si>
  <si>
    <t>Jembatan Lailanjang 2</t>
  </si>
  <si>
    <t>Jembatan Kabaru</t>
  </si>
  <si>
    <t>Jembatan Hanggaroru III</t>
  </si>
  <si>
    <t>Jembatan Hanggaroru II</t>
  </si>
  <si>
    <t>Jembatan Hanggaroru I</t>
  </si>
  <si>
    <t>Jembatan Tamma</t>
  </si>
  <si>
    <t>Jembatan Tamma I</t>
  </si>
  <si>
    <t>Jembatan Praipuluhamu</t>
  </si>
  <si>
    <t>Jembatan Tapil</t>
  </si>
  <si>
    <t>Jembatan Tapil I</t>
  </si>
  <si>
    <t>Jembatan Warambadi</t>
  </si>
  <si>
    <t>Jembatan Kaliuda</t>
  </si>
  <si>
    <t>Jembatan Pamburu</t>
  </si>
  <si>
    <t>Jembatan Lulundilu</t>
  </si>
  <si>
    <t>Jembatan Haray</t>
  </si>
  <si>
    <t>Jembatan Matawai Kataba</t>
  </si>
  <si>
    <t>Jembatan Malailumut</t>
  </si>
  <si>
    <t>Jembatan Karipi 1</t>
  </si>
  <si>
    <t>Jembatan Padanjara</t>
  </si>
  <si>
    <t>Jembatan Karipi</t>
  </si>
  <si>
    <t>Jembatan Karipi II</t>
  </si>
  <si>
    <t>Jembatan Kananggar</t>
  </si>
  <si>
    <t>Jembatan Halawala</t>
  </si>
  <si>
    <t>Jembatan Lanara</t>
  </si>
  <si>
    <t>Jembatan Rekarara I</t>
  </si>
  <si>
    <t>Jembatan Rekarara II</t>
  </si>
  <si>
    <t>Jembatan Watumbelar I</t>
  </si>
  <si>
    <t>Jembatan Katikuwai</t>
  </si>
  <si>
    <t>Jembatan Ramuk</t>
  </si>
  <si>
    <t>Jembatan Walatungga</t>
  </si>
  <si>
    <t>Jembatan Kananggar 1</t>
  </si>
  <si>
    <t>Jembatan Anamongu</t>
  </si>
  <si>
    <t>Jembatan Lulundilu 1</t>
  </si>
  <si>
    <t>Jembatan La Au</t>
  </si>
  <si>
    <t>Jembatan Wairara II</t>
  </si>
  <si>
    <t>Jembatan Wairara</t>
  </si>
  <si>
    <t>Jembatan Lulundilu 2</t>
  </si>
  <si>
    <t>Jembatan Praikalala II</t>
  </si>
  <si>
    <t>Jembatan Praikalala</t>
  </si>
  <si>
    <t>Jembatan Ngarukanoru</t>
  </si>
  <si>
    <t>Jembatan Pinduhurani</t>
  </si>
  <si>
    <t>Jembatan Pahambur Way</t>
  </si>
  <si>
    <t>Jembatan Waikanabu I</t>
  </si>
  <si>
    <t>Jembatan Waikanabu II</t>
  </si>
  <si>
    <t>Jembatan Waikanabu III</t>
  </si>
  <si>
    <t>Jembatan Waikanabu IV</t>
  </si>
  <si>
    <t>Jembatan Watumbelar</t>
  </si>
  <si>
    <t>Jembatan Tapil II</t>
  </si>
  <si>
    <t>Jembatan Kalimbaru</t>
  </si>
  <si>
    <t>Jembatan Praibakul I</t>
  </si>
  <si>
    <t>Jembatan Praibakul II</t>
  </si>
  <si>
    <t>Jembatan Lekopa</t>
  </si>
  <si>
    <t>Jembatan Iwi 1</t>
  </si>
  <si>
    <t>Jembatan Iwi 2</t>
  </si>
  <si>
    <t>Jembatan Iwi 3</t>
  </si>
  <si>
    <t>Jembatan Laekambela I</t>
  </si>
  <si>
    <t>Jembatan Watumbelar II</t>
  </si>
  <si>
    <t>Jembatan Kakerek</t>
  </si>
  <si>
    <t>Jembatan Laikahi</t>
  </si>
  <si>
    <t>Jembatan Injung</t>
  </si>
  <si>
    <t>Jembatan Watungudu I</t>
  </si>
  <si>
    <t>Jembatan Watungudu II</t>
  </si>
  <si>
    <t>Jembatan Lailara</t>
  </si>
  <si>
    <t>Jembatan Rangga Andung</t>
  </si>
  <si>
    <t>Jembatan Jirik</t>
  </si>
  <si>
    <t>Jembatan Umamanu 1</t>
  </si>
  <si>
    <t>Jembatan Umamanu 2</t>
  </si>
  <si>
    <t>Jembatan Praibakul</t>
  </si>
  <si>
    <t>Jembatan Mondulambi</t>
  </si>
  <si>
    <t>Jembatan Kambureti</t>
  </si>
  <si>
    <t>Jembatan Matawai Kurang</t>
  </si>
  <si>
    <t>Jembatan Wei-Wei</t>
  </si>
  <si>
    <t>Jembatan Kondamara</t>
  </si>
  <si>
    <t>Jembatan Kondamara 2</t>
  </si>
  <si>
    <t>Jembatan Kondamara 3</t>
  </si>
  <si>
    <t>Jembatan Wailiang</t>
  </si>
  <si>
    <t>Jembatan Kahiri</t>
  </si>
  <si>
    <t>Jembatan Pulupanjang</t>
  </si>
  <si>
    <t>Jembatan Ngadulanggi</t>
  </si>
  <si>
    <t>Jembatan Ndapayami</t>
  </si>
  <si>
    <t>Jembatan Ndapayami II</t>
  </si>
  <si>
    <t>Jembatan Makawai</t>
  </si>
  <si>
    <t>Jembatan Manurara</t>
  </si>
  <si>
    <t>Jembatan Wailingang</t>
  </si>
  <si>
    <t>Jembatan Mbatakapidu 1</t>
  </si>
  <si>
    <t>Jembatan Mbatakapidu 2</t>
  </si>
  <si>
    <t>Jembatan Prailangina</t>
  </si>
  <si>
    <t>Jembatan Kadahang</t>
  </si>
  <si>
    <t>Jembatan Napu</t>
  </si>
  <si>
    <t>Jembatan Palakandara</t>
  </si>
  <si>
    <t>Jembatan Hawee</t>
  </si>
  <si>
    <t>Jembatan Hambuang II</t>
  </si>
  <si>
    <t>Jembatan Rambangaru</t>
  </si>
  <si>
    <t>Jembatan Kanatang</t>
  </si>
  <si>
    <t>Jembatan Laikahi I</t>
  </si>
  <si>
    <t>Jembatan Kanatang II</t>
  </si>
  <si>
    <t>Jembatan Taymanu</t>
  </si>
  <si>
    <t>Jembatan Londalima II</t>
  </si>
  <si>
    <t>Jembatan Londalima I</t>
  </si>
  <si>
    <t>Jembatan Londalima III</t>
  </si>
  <si>
    <t>Jembatan Lukumihi</t>
  </si>
  <si>
    <t>Jembatan Maudolung</t>
  </si>
  <si>
    <t>Jembatan Hambapraing</t>
  </si>
  <si>
    <t>Jembatan Purukambera I</t>
  </si>
  <si>
    <t>Jembatan Purukambera II</t>
  </si>
  <si>
    <t>Jembatan Hambapraing IV</t>
  </si>
  <si>
    <t>Jembatan Purukambera III</t>
  </si>
  <si>
    <t>Jembatan Mondu I</t>
  </si>
  <si>
    <t>Jembatan Mondu II</t>
  </si>
  <si>
    <t>Jembatan Maidang</t>
  </si>
  <si>
    <t>STA/KM. POST</t>
  </si>
  <si>
    <t>Jalan Palindi Mburung</t>
  </si>
  <si>
    <t>1+051</t>
  </si>
  <si>
    <t>Jalan Letjen S. Parman</t>
  </si>
  <si>
    <t>6+823</t>
  </si>
  <si>
    <t>5+141</t>
  </si>
  <si>
    <t>2+389</t>
  </si>
  <si>
    <t>Jalan Perdamaian</t>
  </si>
  <si>
    <t>1+235</t>
  </si>
  <si>
    <t>Jalan Ikan Lumba-Lumba 2</t>
  </si>
  <si>
    <t>0+168</t>
  </si>
  <si>
    <t>Jalan Johar</t>
  </si>
  <si>
    <t>0+637</t>
  </si>
  <si>
    <t>Jalan Muara Karya</t>
  </si>
  <si>
    <t>1+129</t>
  </si>
  <si>
    <t>Kawangu - Kambatatana</t>
  </si>
  <si>
    <t>1+096</t>
  </si>
  <si>
    <t>4+337</t>
  </si>
  <si>
    <t>6+250</t>
  </si>
  <si>
    <t>6+735</t>
  </si>
  <si>
    <t>Kawangu - Tanarara</t>
  </si>
  <si>
    <t>18+422</t>
  </si>
  <si>
    <t>20+066</t>
  </si>
  <si>
    <t>20+177</t>
  </si>
  <si>
    <t>20+405</t>
  </si>
  <si>
    <t>44+444</t>
  </si>
  <si>
    <t>45+246</t>
  </si>
  <si>
    <t>Watumbaka - Meurumba</t>
  </si>
  <si>
    <t>14+846</t>
  </si>
  <si>
    <t>17+272</t>
  </si>
  <si>
    <t>Maujawa - Kamanggih</t>
  </si>
  <si>
    <t>19+515</t>
  </si>
  <si>
    <t>Laijuli - Sp. Meurumba</t>
  </si>
  <si>
    <t>4+029</t>
  </si>
  <si>
    <t>9+320</t>
  </si>
  <si>
    <t>21+155</t>
  </si>
  <si>
    <t>Patawang - Kamanggih</t>
  </si>
  <si>
    <t>14+751</t>
  </si>
  <si>
    <t>Melolo - Watupuda</t>
  </si>
  <si>
    <t>4+382</t>
  </si>
  <si>
    <t>Rende - Tamma</t>
  </si>
  <si>
    <t>1+008</t>
  </si>
  <si>
    <t>3+044</t>
  </si>
  <si>
    <t>8+502</t>
  </si>
  <si>
    <t>11+571</t>
  </si>
  <si>
    <t>13+041</t>
  </si>
  <si>
    <t>14+805</t>
  </si>
  <si>
    <t>15+831</t>
  </si>
  <si>
    <t>16+818</t>
  </si>
  <si>
    <t>19+376</t>
  </si>
  <si>
    <t>Kotakliu - Tamma</t>
  </si>
  <si>
    <t>9+856</t>
  </si>
  <si>
    <t>12+035</t>
  </si>
  <si>
    <t>Tatung - Tapil</t>
  </si>
  <si>
    <t>2+181</t>
  </si>
  <si>
    <t>7+011</t>
  </si>
  <si>
    <t>Mburukullu - Warambadi</t>
  </si>
  <si>
    <t>6+253</t>
  </si>
  <si>
    <t>Kaliuda - Tanamanang</t>
  </si>
  <si>
    <t>8+483</t>
  </si>
  <si>
    <t>Laiwila - Kabanda</t>
  </si>
  <si>
    <t>5+328</t>
  </si>
  <si>
    <t>15+047</t>
  </si>
  <si>
    <t>27+992</t>
  </si>
  <si>
    <t>Pamburu - Sp. Tamma</t>
  </si>
  <si>
    <t>2+929</t>
  </si>
  <si>
    <t>7+590</t>
  </si>
  <si>
    <t>Kabanda - Langgai</t>
  </si>
  <si>
    <t>13+929</t>
  </si>
  <si>
    <t>Karipi - Janggamangu</t>
  </si>
  <si>
    <t>0+940</t>
  </si>
  <si>
    <t>7+163</t>
  </si>
  <si>
    <t>Tanarara - Kananggar</t>
  </si>
  <si>
    <t>8+466</t>
  </si>
  <si>
    <t>9+215</t>
  </si>
  <si>
    <t>16+955</t>
  </si>
  <si>
    <t>Lolangbokul - Ramuk</t>
  </si>
  <si>
    <t>7+061</t>
  </si>
  <si>
    <t>8+179</t>
  </si>
  <si>
    <t>9+038</t>
  </si>
  <si>
    <t>9+127</t>
  </si>
  <si>
    <t>14+882</t>
  </si>
  <si>
    <t>25+714</t>
  </si>
  <si>
    <t>27+973</t>
  </si>
  <si>
    <t>Katikuluku - Sp. Meurumba</t>
  </si>
  <si>
    <t>15+153</t>
  </si>
  <si>
    <t>Kananggar - Lahiru</t>
  </si>
  <si>
    <t>0+076</t>
  </si>
  <si>
    <t>Lahiru - Lulundilu</t>
  </si>
  <si>
    <t>4+389</t>
  </si>
  <si>
    <t>11+736</t>
  </si>
  <si>
    <t>Praimbana - Lulundilu</t>
  </si>
  <si>
    <t>0+535</t>
  </si>
  <si>
    <t>13+941</t>
  </si>
  <si>
    <t>14+506</t>
  </si>
  <si>
    <t>21+921</t>
  </si>
  <si>
    <t>Mbajik - Patamawai</t>
  </si>
  <si>
    <t>0+834</t>
  </si>
  <si>
    <t>3+869</t>
  </si>
  <si>
    <t>5+305</t>
  </si>
  <si>
    <t>Umalulu - Ngarukanoru</t>
  </si>
  <si>
    <t>1+857</t>
  </si>
  <si>
    <t>Watumbelar - Pinduhurani</t>
  </si>
  <si>
    <t>5+699</t>
  </si>
  <si>
    <t>Karita - Tapil</t>
  </si>
  <si>
    <t>0+576</t>
  </si>
  <si>
    <t>2+342</t>
  </si>
  <si>
    <t>4+284</t>
  </si>
  <si>
    <t>Malahar - Ramuk</t>
  </si>
  <si>
    <t>2+881</t>
  </si>
  <si>
    <t>7+586</t>
  </si>
  <si>
    <t>10+637</t>
  </si>
  <si>
    <t>16+182</t>
  </si>
  <si>
    <t>Banggawatu - Tapil</t>
  </si>
  <si>
    <t>6+997</t>
  </si>
  <si>
    <t>8+234</t>
  </si>
  <si>
    <t>Sp. Kalimbaru - Tarimbang</t>
  </si>
  <si>
    <t>0+295</t>
  </si>
  <si>
    <t>Lailara - Praibakul</t>
  </si>
  <si>
    <t>5+105</t>
  </si>
  <si>
    <t>5+593</t>
  </si>
  <si>
    <t>Kombapari - Tanarara</t>
  </si>
  <si>
    <t>1+976</t>
  </si>
  <si>
    <t>4+006</t>
  </si>
  <si>
    <t>4+322</t>
  </si>
  <si>
    <t>4+520</t>
  </si>
  <si>
    <t>Lewa - Watumbelar</t>
  </si>
  <si>
    <t>11+987</t>
  </si>
  <si>
    <t>14+330</t>
  </si>
  <si>
    <t>18+987</t>
  </si>
  <si>
    <t>19+555</t>
  </si>
  <si>
    <t>Tanggamadita - Watumbelar</t>
  </si>
  <si>
    <t>3+504</t>
  </si>
  <si>
    <t>5+051</t>
  </si>
  <si>
    <t>7+026</t>
  </si>
  <si>
    <t>8+468</t>
  </si>
  <si>
    <t>9+610</t>
  </si>
  <si>
    <t>Watumbelar - Tidahu</t>
  </si>
  <si>
    <t>0+372</t>
  </si>
  <si>
    <t>1+164</t>
  </si>
  <si>
    <t>2+883</t>
  </si>
  <si>
    <t>4+319</t>
  </si>
  <si>
    <t>4+696</t>
  </si>
  <si>
    <t>5+842</t>
  </si>
  <si>
    <t>13+156</t>
  </si>
  <si>
    <t>Kambata Wundut - Matawaikurang</t>
  </si>
  <si>
    <t>3+465</t>
  </si>
  <si>
    <t>5+018</t>
  </si>
  <si>
    <t>Lewa - Rambangaru</t>
  </si>
  <si>
    <t>1+110</t>
  </si>
  <si>
    <t>3+968</t>
  </si>
  <si>
    <t>5+098</t>
  </si>
  <si>
    <t>5+166</t>
  </si>
  <si>
    <t>26+059</t>
  </si>
  <si>
    <t>Sp. Kondamara - Kahiri</t>
  </si>
  <si>
    <t>16+065</t>
  </si>
  <si>
    <t>Pulupanjang - Ngadulanggi</t>
  </si>
  <si>
    <t>0+000</t>
  </si>
  <si>
    <t>7+478</t>
  </si>
  <si>
    <t>Wairinding - Tanggedu</t>
  </si>
  <si>
    <t>3+759</t>
  </si>
  <si>
    <t>9+419</t>
  </si>
  <si>
    <t>11+335</t>
  </si>
  <si>
    <t>Mbatakapidu - Lukukamaru</t>
  </si>
  <si>
    <t>7+140</t>
  </si>
  <si>
    <t>Wailingang - Mbatakapidu</t>
  </si>
  <si>
    <t>0+929</t>
  </si>
  <si>
    <t>3+547</t>
  </si>
  <si>
    <t>4+536</t>
  </si>
  <si>
    <t>Napu - Prailangina</t>
  </si>
  <si>
    <t>8+080</t>
  </si>
  <si>
    <t>Rambangaru - Napu</t>
  </si>
  <si>
    <t>8+078</t>
  </si>
  <si>
    <t>16+325</t>
  </si>
  <si>
    <t>20+381</t>
  </si>
  <si>
    <t>Mondu - Rambangaru</t>
  </si>
  <si>
    <t>2+338</t>
  </si>
  <si>
    <t>4+104</t>
  </si>
  <si>
    <t>8+054</t>
  </si>
  <si>
    <t>Waingapu - Mondu</t>
  </si>
  <si>
    <t>0+952</t>
  </si>
  <si>
    <t>3+266</t>
  </si>
  <si>
    <t>4+309</t>
  </si>
  <si>
    <t>4+994</t>
  </si>
  <si>
    <t>7+054</t>
  </si>
  <si>
    <t>7+327</t>
  </si>
  <si>
    <t>8+004</t>
  </si>
  <si>
    <t>9+978</t>
  </si>
  <si>
    <t>14+905</t>
  </si>
  <si>
    <t>20+729</t>
  </si>
  <si>
    <t>26+243</t>
  </si>
  <si>
    <t>26+907</t>
  </si>
  <si>
    <t>27+356</t>
  </si>
  <si>
    <t>27+708</t>
  </si>
  <si>
    <t>28+026</t>
  </si>
  <si>
    <t>29+696</t>
  </si>
  <si>
    <t>31+573</t>
  </si>
  <si>
    <t>Lukuwingir - Maidang</t>
  </si>
  <si>
    <t>4+508</t>
  </si>
  <si>
    <t>Kambera</t>
  </si>
  <si>
    <t>Kambaniru</t>
  </si>
  <si>
    <t>Mauliru</t>
  </si>
  <si>
    <t>Wangga</t>
  </si>
  <si>
    <t>Kota Waingapu</t>
  </si>
  <si>
    <t>Kambajawa</t>
  </si>
  <si>
    <t>Hambala</t>
  </si>
  <si>
    <t>Kamalaputi</t>
  </si>
  <si>
    <t>Pandawai</t>
  </si>
  <si>
    <t>Kawangu</t>
  </si>
  <si>
    <t>Kambatatana</t>
  </si>
  <si>
    <t>Laindeha</t>
  </si>
  <si>
    <t>Matawai La Pawu</t>
  </si>
  <si>
    <t>Praibokul</t>
  </si>
  <si>
    <t>Moubokul</t>
  </si>
  <si>
    <t>Kahaungu Eti</t>
  </si>
  <si>
    <t>Matawai Katingga</t>
  </si>
  <si>
    <t>Laimbonga</t>
  </si>
  <si>
    <t>Kataka</t>
  </si>
  <si>
    <t>Umalulu</t>
  </si>
  <si>
    <t>Watupuda</t>
  </si>
  <si>
    <t>Rindi</t>
  </si>
  <si>
    <t>Tamburi</t>
  </si>
  <si>
    <t>Hanggaroru</t>
  </si>
  <si>
    <t>Lailanjang</t>
  </si>
  <si>
    <t>Pahungalodu</t>
  </si>
  <si>
    <t>Tamma</t>
  </si>
  <si>
    <t>Tanaraing</t>
  </si>
  <si>
    <t>Mburukulu</t>
  </si>
  <si>
    <t>Kaliuda</t>
  </si>
  <si>
    <t>Pamburu</t>
  </si>
  <si>
    <t>Kuruwaki</t>
  </si>
  <si>
    <t>Mahu</t>
  </si>
  <si>
    <t>Harai</t>
  </si>
  <si>
    <t>Ngadu Ngala</t>
  </si>
  <si>
    <t>Wanggameti</t>
  </si>
  <si>
    <t>Paberiwai</t>
  </si>
  <si>
    <t>Karera Jangga</t>
  </si>
  <si>
    <t>Karera</t>
  </si>
  <si>
    <t>Jangga Mangu</t>
  </si>
  <si>
    <t>Kananggar</t>
  </si>
  <si>
    <t>Karipi</t>
  </si>
  <si>
    <t>Katikuwai</t>
  </si>
  <si>
    <t>Pinupahar</t>
  </si>
  <si>
    <t>Amba Langga</t>
  </si>
  <si>
    <t>Meurumba</t>
  </si>
  <si>
    <t>Lahiru</t>
  </si>
  <si>
    <t>Wulandilu</t>
  </si>
  <si>
    <t>Praimbana</t>
  </si>
  <si>
    <t>Wairara</t>
  </si>
  <si>
    <t>Praikalala</t>
  </si>
  <si>
    <t>Tabundung</t>
  </si>
  <si>
    <t>Pinduhurani</t>
  </si>
  <si>
    <t>Karita</t>
  </si>
  <si>
    <t>Tapil</t>
  </si>
  <si>
    <t>Watubokul</t>
  </si>
  <si>
    <t>Waikanabu</t>
  </si>
  <si>
    <t>Banggawatu</t>
  </si>
  <si>
    <t>Katala Hamulingu</t>
  </si>
  <si>
    <t>Lailara</t>
  </si>
  <si>
    <t>Kombapari</t>
  </si>
  <si>
    <t>Matawai Amahu</t>
  </si>
  <si>
    <t>Lewa Tidahu</t>
  </si>
  <si>
    <t>Laihau</t>
  </si>
  <si>
    <t>Bidipraing</t>
  </si>
  <si>
    <t>Watumbelar</t>
  </si>
  <si>
    <t>Lewa</t>
  </si>
  <si>
    <t>Kambata Wundut</t>
  </si>
  <si>
    <t>Kangeli</t>
  </si>
  <si>
    <t>Umamanu</t>
  </si>
  <si>
    <t>Kondamara</t>
  </si>
  <si>
    <t>Haharu</t>
  </si>
  <si>
    <t>Mbatapuhu</t>
  </si>
  <si>
    <t>Nggaha Oriangu</t>
  </si>
  <si>
    <t>Kahiri</t>
  </si>
  <si>
    <t>Pulupanjang</t>
  </si>
  <si>
    <t>Mandas</t>
  </si>
  <si>
    <t>Kanatang</t>
  </si>
  <si>
    <t>Kuta</t>
  </si>
  <si>
    <t>Tanggedu</t>
  </si>
  <si>
    <t>Tandula Jangga</t>
  </si>
  <si>
    <t>Mbatakapidu</t>
  </si>
  <si>
    <t>Prailangina</t>
  </si>
  <si>
    <t>Kadahang</t>
  </si>
  <si>
    <t>Napu</t>
  </si>
  <si>
    <t>Rambangaru</t>
  </si>
  <si>
    <t>Temu</t>
  </si>
  <si>
    <t>Hambapraing</t>
  </si>
  <si>
    <t>Mondu</t>
  </si>
  <si>
    <t>Kambata Mapambuhang</t>
  </si>
  <si>
    <t>Maidang</t>
  </si>
  <si>
    <t>Provinsi</t>
  </si>
  <si>
    <t>Kabupaten</t>
  </si>
  <si>
    <t>Nomor</t>
  </si>
  <si>
    <t>Tahun</t>
  </si>
  <si>
    <t>: Nusa Tenggara Timur</t>
  </si>
  <si>
    <t>: Sumba Timur</t>
  </si>
  <si>
    <t>: 2023</t>
  </si>
  <si>
    <t xml:space="preserve">: </t>
  </si>
  <si>
    <t>DATA DASAR JEMBATAN (DD2)</t>
  </si>
  <si>
    <t>Gelagar</t>
  </si>
  <si>
    <t>B</t>
  </si>
  <si>
    <t>T</t>
  </si>
  <si>
    <t>M</t>
  </si>
  <si>
    <t>LS</t>
  </si>
  <si>
    <t>S</t>
  </si>
  <si>
    <t>A</t>
  </si>
  <si>
    <t>P</t>
  </si>
  <si>
    <t>G</t>
  </si>
  <si>
    <t>(bh)</t>
  </si>
  <si>
    <t>KONDISI JEMBATAN</t>
  </si>
  <si>
    <t>Pelat Beton</t>
  </si>
  <si>
    <t>W</t>
  </si>
  <si>
    <t>Gelagar Komposit</t>
  </si>
  <si>
    <t>D</t>
  </si>
  <si>
    <t>Baik</t>
  </si>
  <si>
    <t>BAIK</t>
  </si>
  <si>
    <t>O</t>
  </si>
  <si>
    <t>Gorong - Gorong Persegi</t>
  </si>
  <si>
    <t>Kalumbang</t>
  </si>
  <si>
    <t>Kahawa</t>
  </si>
  <si>
    <t>K</t>
  </si>
  <si>
    <t>R</t>
  </si>
  <si>
    <t>Rangka Baja</t>
  </si>
  <si>
    <t>No.</t>
  </si>
  <si>
    <t>Kondiri Jembata</t>
  </si>
  <si>
    <t>Baik Sekali</t>
  </si>
  <si>
    <t>Sedang</t>
  </si>
  <si>
    <t>Rusak Ringan</t>
  </si>
  <si>
    <t>Kritis</t>
  </si>
  <si>
    <t>Runtuh</t>
  </si>
  <si>
    <t>Jumlah</t>
  </si>
  <si>
    <t>Total</t>
  </si>
  <si>
    <t>-</t>
  </si>
  <si>
    <t>Plat Beton</t>
  </si>
  <si>
    <t>Baja</t>
  </si>
  <si>
    <t>Beton Bertulang</t>
  </si>
  <si>
    <t>Kayu</t>
  </si>
  <si>
    <t>Aspal</t>
  </si>
  <si>
    <t>Macadam</t>
  </si>
  <si>
    <t>Langsung</t>
  </si>
  <si>
    <t>Pasangan Batu</t>
  </si>
  <si>
    <t>Dinding Penuh</t>
  </si>
  <si>
    <t>NILAI KONDISI ELEMEN JEMBATAN</t>
  </si>
  <si>
    <t>BA</t>
  </si>
  <si>
    <t>Peta Sebaran Jenis Konstruksi Jembatan</t>
  </si>
  <si>
    <t>Peta Sebaran Kondisi Jemmbatan</t>
  </si>
  <si>
    <t>-Kondisi Baik</t>
  </si>
  <si>
    <t>-Kondisi Sedang</t>
  </si>
  <si>
    <t>-Kondisi Rusak Ringan</t>
  </si>
  <si>
    <t>-Kondisi Runtuh</t>
  </si>
  <si>
    <t>Pemeliharaan Rutin</t>
  </si>
  <si>
    <t>Perbaikan/Rehabilitasi</t>
  </si>
  <si>
    <t>Rehabilitasi</t>
  </si>
  <si>
    <t>Penggantian</t>
  </si>
  <si>
    <t>Pembangunan Jembatan Baru</t>
  </si>
  <si>
    <t>Program Penanganan</t>
  </si>
  <si>
    <t>Ruas Jalan Asa - Juaq Asa</t>
  </si>
  <si>
    <t>Ruas Jalan Poros - Perumahan Jaras</t>
  </si>
  <si>
    <t>Ruas Jalan Poros - Engkuni - Jantur Gronggong</t>
  </si>
  <si>
    <t>Ruas Jalan Ngenyan asa - Belempung</t>
  </si>
  <si>
    <t>Ruas Jalan Poros - Juhan Asa</t>
  </si>
  <si>
    <t>Ruas Jalan Pepas Asa - Muara Asa</t>
  </si>
  <si>
    <t>Ruas Jalan Geleo Asa - Ongko Asa</t>
  </si>
  <si>
    <t>Ruas Jalan Ombau Asa - Ongko Asa - Pepas Asa</t>
  </si>
  <si>
    <t>Ruas Jalan Aji Tullur Jejangkat</t>
  </si>
  <si>
    <t>Ruas Jalan Lingkungan Kampung Simpang Raya</t>
  </si>
  <si>
    <t>Ruas Jalan Lingkungan Perkantoran Pemkab Kutai Barat</t>
  </si>
  <si>
    <t>Ruas Jalan Poltek - Jalan Poros Sendawar Raya</t>
  </si>
  <si>
    <t>Ruas Jalan Kp. Balok Asa - Asa</t>
  </si>
  <si>
    <t>Ruas Jalan Poros - Bukit Lolong - Dusun Tuncup</t>
  </si>
  <si>
    <t>Ruas Jalan Lingkungan Kampung Balok Asa</t>
  </si>
  <si>
    <t>Ruas Jalan Poros - Sp.Ombau Asa - Sp.Geleo</t>
  </si>
  <si>
    <t>Ruas Jalan Poros - Asa</t>
  </si>
  <si>
    <t>Ruas Jalan Dua Jalur Sp.Raya - Perkantoran (Tulur Jejangkat I)</t>
  </si>
  <si>
    <t>Ruas Jalan Poros Dua Jalur - Bandara Melalan</t>
  </si>
  <si>
    <t>Ruas Jalan Lingkungan Kampung Rejo Basuki</t>
  </si>
  <si>
    <t>Ruas Jalan Lingkungan Kampung Sumber Sari</t>
  </si>
  <si>
    <t>Ruas Jalan Perkantoran - Sumber Sari</t>
  </si>
  <si>
    <t>Ruas Jalan Gesaliq - TPA</t>
  </si>
  <si>
    <t>Ruas Jalan Busur</t>
  </si>
  <si>
    <t>Ruas Jalan Simpang Raya - Epoq</t>
  </si>
  <si>
    <t>Ruas Jalan pembangunan (Simpang Raya)</t>
  </si>
  <si>
    <t>Ruas Jalan Yos Sudarso</t>
  </si>
  <si>
    <t>Ruas Jalan Sp. Engkuni - Benung - Tehpulang - Sp. Jengan Danum</t>
  </si>
  <si>
    <t>Ruas Jalan Engkuni Pasek - Benung</t>
  </si>
  <si>
    <t>Ruas Jalan Juaq Asa - Linggang Amer</t>
  </si>
  <si>
    <t>Ruas Jalan Sp. Ombau - Juaq Asa - Linggang Amer - Mencelew</t>
  </si>
  <si>
    <t>Ruas Jalan Geleo Asa - Benanga</t>
  </si>
  <si>
    <t>Ruas Jalan Juhan Asa - Away - Muut</t>
  </si>
  <si>
    <t>Ruas Jl Ma. Asa - Muyub Ilir</t>
  </si>
  <si>
    <t>Ruas Jalan Poros - Penarung</t>
  </si>
  <si>
    <t>Ruas Jalan Poros - Dilang Puti</t>
  </si>
  <si>
    <t>Ruas Jalan Suakong -  Jelmuq Sibak - Anan Jaya</t>
  </si>
  <si>
    <t>Ruas Jalan Sambung - Sembalan - Jelmuq Sibak</t>
  </si>
  <si>
    <t>Ruas Jalan Randa Empas - Simpang Pait</t>
  </si>
  <si>
    <t>Ruas Jalan Resak - Ma. Siram</t>
  </si>
  <si>
    <t>Ruas Jalan Poros - Siram Makmur - Siram Jaya</t>
  </si>
  <si>
    <t>Ruas Jalan Simpang BFI - Pering Taliq</t>
  </si>
  <si>
    <t>Ruas Jalan Poros - Penawai - Ma. Kedang</t>
  </si>
  <si>
    <t>Ruas Jalan Poros Ma. Gusiq  - Ma. Kedang</t>
  </si>
  <si>
    <t>Ruas Jalan Ma. Kedang - Perian</t>
  </si>
  <si>
    <t>Ruas Jalan Lingkungan Kampung Jambuk Makmur</t>
  </si>
  <si>
    <t>Ruas Jalan Poros - Tj. Sari</t>
  </si>
  <si>
    <t>Ruas Jl. Km 88 - Lemper - Deraya - Tj. Soke</t>
  </si>
  <si>
    <t>Ruas Jalan Damai Seberang - Ma.Bomboy - Bengkiraq</t>
  </si>
  <si>
    <t>Ruas Jalan Bengkiraq - Ma.Nyahing</t>
  </si>
  <si>
    <t>Ruas Jalan Sp. Damai - Damai Kota</t>
  </si>
  <si>
    <t>Ruas Jalan Damai Kota - Mendika</t>
  </si>
  <si>
    <t>Ruas Jalan Ma.Tokong - Rinding - Ma.Nyahing - Ma.Nilik - Bermai - Besiq</t>
  </si>
  <si>
    <t>Ruas Jalan Mendika - Jalan Poros Trans Kalimantan</t>
  </si>
  <si>
    <t>Ruas Jalan Kp. Jengan Danum - Mentiong</t>
  </si>
  <si>
    <t>Ruas Jalan Sp. Ma. Tokong - Lumpat Dahuq</t>
  </si>
  <si>
    <t>Ruas Jalan Jengan Danum - Jalan Tambang</t>
  </si>
  <si>
    <t>Ruas Jalan Lingkungan Kampung Jengan Danum</t>
  </si>
  <si>
    <t>Ruas Jalan Damai Seberang - Besiq</t>
  </si>
  <si>
    <t>Ruas Jalan Poros Besiq - Mantar</t>
  </si>
  <si>
    <t>Ruas Jalan Sp.Ma.Tokong - Dusun Kelian</t>
  </si>
  <si>
    <t>Ruas Jalan Muara Tokong - Sempant</t>
  </si>
  <si>
    <t>Ruas Jalan Poros Damai Kota - Sempant</t>
  </si>
  <si>
    <t>Ruas Jalan Poros Kalimantan - Damai Kota</t>
  </si>
  <si>
    <t>Ruas Jalan Tanjung Isuy - Perigiq</t>
  </si>
  <si>
    <t>Ruas Jalan Tanjung Isuy - Mancong - Poros Trans Kalimantan</t>
  </si>
  <si>
    <t>Ruas Tanjung Isuy - Pulau Langting</t>
  </si>
  <si>
    <t>Ruas Jalan Sp.Poros Perigiq - Tanjung Jone</t>
  </si>
  <si>
    <t>Ruas Jalan Muara Nayan - Kp.Lempunah</t>
  </si>
  <si>
    <t>Ruas Jalan Ma. Ohong - Poros Tanjung Jone</t>
  </si>
  <si>
    <t>Ruas Jalan Poros Trans Kalimantan - Tanjung Isuy</t>
  </si>
  <si>
    <t>Ruas Jalan Sp. Tanjung Jone - Ma. Ohong</t>
  </si>
  <si>
    <t>Ruas Jalan Linggang Malapeh - Juhan Asa</t>
  </si>
  <si>
    <t>Ruas Jalan Linggang Bigung - Linggang Amer - Muara Asa - Bohoq / Gemuhan Asa</t>
  </si>
  <si>
    <t>Ruas Jalan Kp. Mencelew - Jalan Poros</t>
  </si>
  <si>
    <t>Ruas Jalan Kampung Melapeh Lama - Kahoi</t>
  </si>
  <si>
    <t>Ruas Jalan Lingkungan Kampung Melapeh Baru</t>
  </si>
  <si>
    <t>Ruas Jalan Temula - Malapeh</t>
  </si>
  <si>
    <t>Ruas Jalan Malapeh Lama - Danau Aco</t>
  </si>
  <si>
    <t>Ruas Jalan Lingkungan Kampung Bangun Sari</t>
  </si>
  <si>
    <t>Ruas Jalan Linggang Bigung</t>
  </si>
  <si>
    <t>Ruas Jalan Bangun Sari - Kebut</t>
  </si>
  <si>
    <t>Ruas Jalan Lingkungan Kampung Linggang Mapan</t>
  </si>
  <si>
    <t>Ruas Jalan Mencomor - Simpang Muara One</t>
  </si>
  <si>
    <t>Ruas Jalan Linggang Amer - Rapak Oros</t>
  </si>
  <si>
    <t>Ruas Jalan Sp. Purwodadi - Melapeh Lama ( Jl. Maha Rajaq I &amp; II)</t>
  </si>
  <si>
    <t>Ruas Jl Melapeh - Jantur Tabalas (Jl. Raya Tabalas )</t>
  </si>
  <si>
    <t>Ruas Jl Melapeh - Mapan</t>
  </si>
  <si>
    <t>Ruas Jl. Bigung Baru - Muara Mujan</t>
  </si>
  <si>
    <t>Ruas Jalan Linggang Bigung - Tutung</t>
  </si>
  <si>
    <t>Ruas Jalan Linggang Mencelew - Rapak Oros</t>
  </si>
  <si>
    <t>Ruas Jalan Lingkungan Kampung Linggang Mencelew</t>
  </si>
  <si>
    <t>Ruas Jalan Lingkungan Kampung Linggang Bingung</t>
  </si>
  <si>
    <t>Ruas Jalan Lingkungan Kampung Linggang Amer</t>
  </si>
  <si>
    <t>Ruas Jalan Lingkungan Kampung Purwodadi</t>
  </si>
  <si>
    <t>Ruas Jalan Lingkungan Kampung Linggang Melapeh</t>
  </si>
  <si>
    <t>Ruas Jalan Long Iram - Sukomulyo - Long Daliq</t>
  </si>
  <si>
    <t>Ruas Jalan Long Iram/Sukomulyo - Anah</t>
  </si>
  <si>
    <t>Ruas Jalan Poros - Kampung Kelubaq</t>
  </si>
  <si>
    <t>Ruas Jalan Poros Mahulu - Muara Kelian</t>
  </si>
  <si>
    <t>Ruas Jalan Long Iram - Tering Lama Ulu</t>
  </si>
  <si>
    <t>Ruas Jalan Pendekat ke Jembatan ATJ sisi Melak Seberang</t>
  </si>
  <si>
    <t>Ruas Jalan Raden Botoh Melak</t>
  </si>
  <si>
    <t>Ruas Jalan Muara Bunyut - Beloan</t>
  </si>
  <si>
    <t>Ruas Jalan Pendekat ke Jembatan ATJ sisi Melak Ilir</t>
  </si>
  <si>
    <t>Ruas jalan Hidayatullah Melak</t>
  </si>
  <si>
    <t>Ruas jalan 17 Agustus Melak</t>
  </si>
  <si>
    <t>Ruas jalan Mulawarman Melak</t>
  </si>
  <si>
    <t>Ruas jalan Puncan Karna Melak</t>
  </si>
  <si>
    <t>Ruas jalan Diponogoro Melak</t>
  </si>
  <si>
    <t>Ruas jalan Ahmad Yani Melak</t>
  </si>
  <si>
    <t>Ruas jalan Islamik Center Melak</t>
  </si>
  <si>
    <t>Ruas Jalan Moh. Hatta Melak</t>
  </si>
  <si>
    <t>Ruas Jalan HM. Ardans Melak</t>
  </si>
  <si>
    <t>Ruas Jalan Antasari Melak</t>
  </si>
  <si>
    <t>Ruas Jalan Dewi Sartika Melak</t>
  </si>
  <si>
    <t>Ruas Jalan Pembangunan Melak</t>
  </si>
  <si>
    <t>Ruas Jalan F. Tendean Melak</t>
  </si>
  <si>
    <t>Ruas Jalan Gunung Aji Melak</t>
  </si>
  <si>
    <t>Ruas Jalan Dr. Sutomo Melak</t>
  </si>
  <si>
    <t>Ruas Jalan KH. Dewantara Melak</t>
  </si>
  <si>
    <t>Ruas Jalan Patimura Melak</t>
  </si>
  <si>
    <t>Ruas Jalan Mangku Sari</t>
  </si>
  <si>
    <t>Ruas Jalan Mook Manaar Bulatn</t>
  </si>
  <si>
    <t>Ruas jalan Poros Sendawar Raya</t>
  </si>
  <si>
    <t>Ruas Jalan Kenohan Barong Melak</t>
  </si>
  <si>
    <t>Ruas Jalan SP. Ahmad Yani - Kuburan Muslimin Melak</t>
  </si>
  <si>
    <t>Ruas Jalan Melak Ilir - Empakuq Ma.Bunyut</t>
  </si>
  <si>
    <t>Ruas Jalan Muis Hasan - sekolaq Oday</t>
  </si>
  <si>
    <t>Ruas Jalan Sp. Jengan - Gunung Rampah - Sakaq Lotoq</t>
  </si>
  <si>
    <t>Ruas Jalan Poros - Gadur</t>
  </si>
  <si>
    <t>Ruas Jalan Sp. Poros Kubar/Kukar - Abit</t>
  </si>
  <si>
    <t>Ruas Jalan Poros Ma. Batuq - Merayaq</t>
  </si>
  <si>
    <t>Ruas Jalan Poros Ma. Batuq - Kelumpang</t>
  </si>
  <si>
    <t>Ruas Jalan Sp.3 Karangan - Gemuruh - Sakaq Tada - Sp.3 Ma. Jawaq</t>
  </si>
  <si>
    <t>Ruas Jalan Tondoh - JL. Poros Kubar/Kukar</t>
  </si>
  <si>
    <t>Ruas Jalan Gemuruh - Sakaq Lotoq</t>
  </si>
  <si>
    <t>Ruas Jalan Sp. Dua Jalur - Karangan - Jengan - Kelumpang - Marimun - Muara Batuq</t>
  </si>
  <si>
    <t>Ruas Jalan SP. Muara Jawaq/Gadur - Sakak Lotoq</t>
  </si>
  <si>
    <t>Ruas Jalan Lingkungan Kampung Sekolaq Joleq</t>
  </si>
  <si>
    <t>Ruas Jalan Poros - Sakaq Tada</t>
  </si>
  <si>
    <t>Ruas Jalan Dalam Kampung Muara Jawaq</t>
  </si>
  <si>
    <t>Ruas Jalan Lingkungan Kampung Juaq Asa</t>
  </si>
  <si>
    <t>Ruas Jalan Poros - Benggris</t>
  </si>
  <si>
    <t>Ruas Jalan Poros - Kp. Dingin</t>
  </si>
  <si>
    <t>Ruas Jalan Poros - Lotaq - Ma. Begai</t>
  </si>
  <si>
    <t>Ruas Jalan Tanjung Laong - Jalan Noncet</t>
  </si>
  <si>
    <t>Ruas Jalan Kampung Baru - Muara Beloan</t>
  </si>
  <si>
    <t>Ruas Jalan Poros - Peninggir - Dasaq</t>
  </si>
  <si>
    <t>Ruas Jalan Gunung Bayan - Muara Pahu</t>
  </si>
  <si>
    <t>Ruas Jalan Kampung Baru - Rembayan</t>
  </si>
  <si>
    <t>Ruas Jalan SP. TSA - Kp. Mendung</t>
  </si>
  <si>
    <t>Ruas Jalan Sp. Mendung - Jerang Melayu</t>
  </si>
  <si>
    <t>Ruas Jalan Sembuan - Intu Lingau</t>
  </si>
  <si>
    <t>Ruas Jalan Dempar - Sentalar</t>
  </si>
  <si>
    <t>Ruas Jalan Dempar - Jontai</t>
  </si>
  <si>
    <t>Ruas Jalan Temula - Sentalar</t>
  </si>
  <si>
    <t>Ruas Jalan Jontai - Sembuan</t>
  </si>
  <si>
    <t>Ruas Jalan Poros - Intu Lingau</t>
  </si>
  <si>
    <t>Ruas Jalan Poros - sembuan</t>
  </si>
  <si>
    <t>Ruas Jalan Sp. Mencimai - Eheng - Temula - Dempar</t>
  </si>
  <si>
    <t>Ruas Jalan Penyinggahan Ilir - Tanjung Haur</t>
  </si>
  <si>
    <t>Ruas Jl. Penyinggahan - Muara Pahu</t>
  </si>
  <si>
    <t>Ruas Jalan Pelan - Leleng - Sekolaq Muliaq</t>
  </si>
  <si>
    <t>Ruas Jalan Lingkungan Kampung Sekolaq Darat</t>
  </si>
  <si>
    <t>Ruas Jalan Sp.Mentiwan - Sekolaq Oday ( JL. APT. PRANOTO )</t>
  </si>
  <si>
    <t>Ruas Jalan Lingkungan Kampung Sumber Bangun</t>
  </si>
  <si>
    <t>Ruas Jalan Sekolaq Darat - Air Terjun Gemuruh</t>
  </si>
  <si>
    <t>Ruas Jalan Leleng - Kp. Empas</t>
  </si>
  <si>
    <t>Ruas Jalan Sekolaq Darat - Keay</t>
  </si>
  <si>
    <t>Ruas Jalan Sek. Darat - Kersik Luway</t>
  </si>
  <si>
    <t>Ruas Jalan Dua Jalur  Sp. Poros - Pelabuhan Royoq</t>
  </si>
  <si>
    <t>Ruas Jalan Muhammad Yamin</t>
  </si>
  <si>
    <t>Ruas Jalan Lingkungan Kampung Srimulyo</t>
  </si>
  <si>
    <t>Ruas Jalan Jelivan Benaaq Sekolaq Oday</t>
  </si>
  <si>
    <t>Ruas Jalan Mangku Aji Belempung</t>
  </si>
  <si>
    <t>Ruas Jalan Meen Uyaang Belempung</t>
  </si>
  <si>
    <t>Ruas Jalan Lingkungan Perumahan Korpri</t>
  </si>
  <si>
    <t>Ruas Jalan Sri Mulyo - Empas - Ma.Bunyut</t>
  </si>
  <si>
    <t>Ruas Jalan Lingkungan Sumber Rejo - Empas</t>
  </si>
  <si>
    <t>Sp. Kiaq - Kendesiq</t>
  </si>
  <si>
    <t>Ruas Jalan Muhur - Bentas - Betung - Kiaq - Tendiq - Penawang - Lendian</t>
  </si>
  <si>
    <t>Ruas Jalan Trans Kalimantan - Lendian</t>
  </si>
  <si>
    <t>Ruas Jalan Sp. Poros Bentas - Ma.Kelawit</t>
  </si>
  <si>
    <t>Ruas Jalan Tebisaq - Gunung Bayan</t>
  </si>
  <si>
    <t>Ruas Jalan Sp. Manis - Kenyanyan - Ponaq - Rikong - Sp. Kiaq</t>
  </si>
  <si>
    <t>Ruas Jalan Keyanyan - ( Jln.Poros RKR Km.52 ) - Kp.Ma.Siram</t>
  </si>
  <si>
    <t>Ruas Jalan Muhur - Sangsang - Tanah Mea - Tebisaq</t>
  </si>
  <si>
    <t>Ruas Jalan Tering Seberang - Jelemuq (Gruti)</t>
  </si>
  <si>
    <t>Ruas Jalan Muyub Ilir - Tukul - Jelmuq</t>
  </si>
  <si>
    <t>Ruas Jalan Purwerejo - Jalan Poros Jelmuq</t>
  </si>
  <si>
    <t>Ruas Jalan Tering Baru - Tering Lama</t>
  </si>
  <si>
    <t>Ruas Jl Poros Jelemuq - STM Tering</t>
  </si>
  <si>
    <t>Ruas Jalan Apojure - Kelian Dalam</t>
  </si>
  <si>
    <t>Ruas Jalan Dalam Kampung Banjarejo</t>
  </si>
  <si>
    <t>Ruas Jalan Tering - Ma. Batuq</t>
  </si>
  <si>
    <t>Ruas jalan RA. Kartini</t>
  </si>
  <si>
    <t>Ruas Jalan Mas Arso Joyo</t>
  </si>
  <si>
    <t>Ruas Jalan Singa Nata Guna</t>
  </si>
  <si>
    <t>Ruas Jalan Sultan Hasanuddin</t>
  </si>
  <si>
    <t>Ruas Jalan Muara Kedang - Perian</t>
  </si>
  <si>
    <t>Ruas Jalan Sp. Mujan - Muara Leban - Long Iram Seberang - Keliwai</t>
  </si>
  <si>
    <t>NOMOR JEMBATAN</t>
  </si>
  <si>
    <t>NOMOR RUAS</t>
  </si>
  <si>
    <t>NAMA RUAS</t>
  </si>
  <si>
    <t>64.34.224.001</t>
  </si>
  <si>
    <t>Jembatan Ulin Kp. Geleo</t>
  </si>
  <si>
    <t>64.34.225.001</t>
  </si>
  <si>
    <t>64.34.225.002</t>
  </si>
  <si>
    <t>64.34.225.003</t>
  </si>
  <si>
    <t>64.34.226.001</t>
  </si>
  <si>
    <t>Jembatan Kampung Geleo</t>
  </si>
  <si>
    <t>64.34.229.001.A</t>
  </si>
  <si>
    <t>Jembatan Perkantoran Pemkab Kutai Barat I</t>
  </si>
  <si>
    <t>64.34.229.001.B</t>
  </si>
  <si>
    <t>Jembatan Perkantoran Pemkab Kutai Barat II</t>
  </si>
  <si>
    <t>64.34.231.001</t>
  </si>
  <si>
    <t>64.34.231.002</t>
  </si>
  <si>
    <t>64.34.240.001.A</t>
  </si>
  <si>
    <t>Jembatan Perkantoran Pemkab Kutai Barat III</t>
  </si>
  <si>
    <t>64.34.240.001.B</t>
  </si>
  <si>
    <t>Jembatan Perkantoran Pemkab Kutai Barat IV</t>
  </si>
  <si>
    <t>64.34.243.001</t>
  </si>
  <si>
    <t>64.34.246.001</t>
  </si>
  <si>
    <t>Jembatan Sei Encahaq</t>
  </si>
  <si>
    <t>64.34.250.001</t>
  </si>
  <si>
    <t>Jembatan Kp. Geleo Asa</t>
  </si>
  <si>
    <t>64.34.251.001</t>
  </si>
  <si>
    <t>Jembatan Sungai Idan II</t>
  </si>
  <si>
    <t>64.34.252.001</t>
  </si>
  <si>
    <t>64.34.252.002</t>
  </si>
  <si>
    <t>64.34.252.003</t>
  </si>
  <si>
    <t>64.34.252.004</t>
  </si>
  <si>
    <t>64.34.253.001</t>
  </si>
  <si>
    <t>64.34.253.002</t>
  </si>
  <si>
    <t>64.34.253.003</t>
  </si>
  <si>
    <t>64.34.254.001</t>
  </si>
  <si>
    <t>64.34.255.001</t>
  </si>
  <si>
    <t>64.34.255.002</t>
  </si>
  <si>
    <t>64.34.256.001</t>
  </si>
  <si>
    <t>64.34.256.002</t>
  </si>
  <si>
    <t>64.34.258.001</t>
  </si>
  <si>
    <t>Jembatan Sei Perigi</t>
  </si>
  <si>
    <t>64.34.259.001</t>
  </si>
  <si>
    <t>64.34.259.002</t>
  </si>
  <si>
    <t>64.34.259.003</t>
  </si>
  <si>
    <t>64.34.259.004</t>
  </si>
  <si>
    <t>64.34.259.005</t>
  </si>
  <si>
    <t>64.34.259.006</t>
  </si>
  <si>
    <t>64.34.261.001</t>
  </si>
  <si>
    <t>Jembatan Ulin Kp. Ma. Kedang</t>
  </si>
  <si>
    <t>64.34.265.001</t>
  </si>
  <si>
    <t>64.34.265.002</t>
  </si>
  <si>
    <t>64.34.265.003</t>
  </si>
  <si>
    <t>64.34.266.001</t>
  </si>
  <si>
    <t>64.34.266.002</t>
  </si>
  <si>
    <t>64.34.267.002</t>
  </si>
  <si>
    <t>64.34.267.003</t>
  </si>
  <si>
    <t>64.34.269.001</t>
  </si>
  <si>
    <t>Jembatan Temenggung Singa Yuda</t>
  </si>
  <si>
    <t>64.34.272.001</t>
  </si>
  <si>
    <t>Jembatan Ulin Mendika - Trans Kalimantan</t>
  </si>
  <si>
    <t>64.34.274.001</t>
  </si>
  <si>
    <t>Jembatan Ulin Kp. Lupat Dahuq</t>
  </si>
  <si>
    <t>64.34.277.001</t>
  </si>
  <si>
    <t>Jembatan Sementara Damai Seberang - Besiq</t>
  </si>
  <si>
    <t>64.34.284.001</t>
  </si>
  <si>
    <t>Jembatan S. Selong Isui</t>
  </si>
  <si>
    <t>64.34.284.002</t>
  </si>
  <si>
    <t>Jembatan Kp. Tj. Isuy I</t>
  </si>
  <si>
    <t>64.34.284.003</t>
  </si>
  <si>
    <t>Jembatan Ulin Sei Sayan I</t>
  </si>
  <si>
    <t>64.34.284.004</t>
  </si>
  <si>
    <t>Jembatan Ulin Sei Sayan II</t>
  </si>
  <si>
    <t>64.34.284.005</t>
  </si>
  <si>
    <t>Jembatan Sei Ohong</t>
  </si>
  <si>
    <t>64.34.287.001</t>
  </si>
  <si>
    <t>64.34.287.003</t>
  </si>
  <si>
    <t>64.34.293.001</t>
  </si>
  <si>
    <t>Jembatan Ulin Kp. Linggang Amer</t>
  </si>
  <si>
    <t>64.34.294.001</t>
  </si>
  <si>
    <t>64.34.294.002</t>
  </si>
  <si>
    <t>64.34.294.003</t>
  </si>
  <si>
    <t>64.34.294.004</t>
  </si>
  <si>
    <t>64.34.294.005</t>
  </si>
  <si>
    <t>64.34.305.001</t>
  </si>
  <si>
    <t>Jembatan Ulin Sei Encikut</t>
  </si>
  <si>
    <t>64.34.317.001</t>
  </si>
  <si>
    <t>64.34.322.001</t>
  </si>
  <si>
    <t>64.34.323.001</t>
  </si>
  <si>
    <t>Jembatan Ulin Raden Botoh</t>
  </si>
  <si>
    <t>64.34.331.001</t>
  </si>
  <si>
    <t>Jembatan Sei Melak Ulu</t>
  </si>
  <si>
    <t>64.34.348.001</t>
  </si>
  <si>
    <t>Jembatan Melak Ilir I</t>
  </si>
  <si>
    <t>64.34.348.002</t>
  </si>
  <si>
    <t>Jembatan Melak Ilir II</t>
  </si>
  <si>
    <t>64.34.348.003</t>
  </si>
  <si>
    <t>Jembatan Ulin Kp. Empakuq I</t>
  </si>
  <si>
    <t>64.34.350.001</t>
  </si>
  <si>
    <t>Jembatan KP. Sakak Lotoq I</t>
  </si>
  <si>
    <t>64.34.352.001</t>
  </si>
  <si>
    <t>Jembatan Ulin Kp. Abit I</t>
  </si>
  <si>
    <t>64.34.352.002</t>
  </si>
  <si>
    <t>Jembatan Ulin Kp. Abit II</t>
  </si>
  <si>
    <t>64.34.353.001</t>
  </si>
  <si>
    <t>Jembatan Sementara</t>
  </si>
  <si>
    <t>64.34.354.001</t>
  </si>
  <si>
    <t>Jembatan Ulin Muara Batuq - Kelumpang I</t>
  </si>
  <si>
    <t>64.34.355.001</t>
  </si>
  <si>
    <t>64.34.358.001</t>
  </si>
  <si>
    <t>Jembatan Ulin Kp. Jengan I</t>
  </si>
  <si>
    <t>64.34.358.002</t>
  </si>
  <si>
    <t>Jembatan Ulin Kp. Jengan II</t>
  </si>
  <si>
    <t>64.34.358.003</t>
  </si>
  <si>
    <t>Jembatan Ulin Kp. Jengan III</t>
  </si>
  <si>
    <t>64.34.358.004</t>
  </si>
  <si>
    <t>Jembatan Ulin Kp. Merayak I</t>
  </si>
  <si>
    <t>64.34.358.005</t>
  </si>
  <si>
    <t>Jembatan Ulin Kp. Merayak II</t>
  </si>
  <si>
    <t>64.34.360.001</t>
  </si>
  <si>
    <t>Jembatan Ulin Kp. Muara Jawaq</t>
  </si>
  <si>
    <t>64.34.363.001</t>
  </si>
  <si>
    <t>Jembatan Ulin Kp. Muara Jawaq II</t>
  </si>
  <si>
    <t>64.34.366.001</t>
  </si>
  <si>
    <t>Jembatan Ulin Kp. Dingin</t>
  </si>
  <si>
    <t>64.34.367.001</t>
  </si>
  <si>
    <t>Jembatan Ulin Kp. Lotaq I</t>
  </si>
  <si>
    <t>64.34.367.002</t>
  </si>
  <si>
    <t>Jembatan Ulin Kp. Lotaq II</t>
  </si>
  <si>
    <t>64.34.367.003</t>
  </si>
  <si>
    <t>Jembatan Sementara KP. Lotaq III</t>
  </si>
  <si>
    <t>64.34.367.004</t>
  </si>
  <si>
    <t>Jembatan Ulin Sei Bengkiai I</t>
  </si>
  <si>
    <t>64.34.371.001</t>
  </si>
  <si>
    <t>Jembatan Ulin Gunung Bayan - Muara Pahu</t>
  </si>
  <si>
    <t>64.34.371.002</t>
  </si>
  <si>
    <t>Jembatan Ulin Gunung Bayan - Muara Pahu II</t>
  </si>
  <si>
    <t>64.34.371.003</t>
  </si>
  <si>
    <t>Jembatan Ulin Gunung Bayan - Muara Pahu III</t>
  </si>
  <si>
    <t>64.34.371.004</t>
  </si>
  <si>
    <t>Jembatan Ulin Gunung Bayan - Muara Pahu IV</t>
  </si>
  <si>
    <t>64.34.371.005</t>
  </si>
  <si>
    <t>Jembatan Ulin Gunung Bayan - Muara Pahu V</t>
  </si>
  <si>
    <t>64.34.371.006</t>
  </si>
  <si>
    <t>Jembatan Ulin Gunung Bayan - Muara Pahu VI</t>
  </si>
  <si>
    <t>64.34.371.007</t>
  </si>
  <si>
    <t>64.34.371.008</t>
  </si>
  <si>
    <t>64.34.375.001</t>
  </si>
  <si>
    <t>Jembatan Sementara Kampung Sembuan</t>
  </si>
  <si>
    <t>64.34.375.002</t>
  </si>
  <si>
    <t>Jembatan Sementara S. Nyuatan I</t>
  </si>
  <si>
    <t>64.34.375.003</t>
  </si>
  <si>
    <t>Jembatan Sementara S. Nyuatan II</t>
  </si>
  <si>
    <t>64.34.375.004</t>
  </si>
  <si>
    <t>Jembatan Sementara S. Nyuatan III</t>
  </si>
  <si>
    <t>64.34.375.005</t>
  </si>
  <si>
    <t>Jembatan Sementara Kp. Sembuan V</t>
  </si>
  <si>
    <t>64.34.375.006</t>
  </si>
  <si>
    <t>Jembatan Sementara Kp. Sembuan VI</t>
  </si>
  <si>
    <t>64.34.377.001</t>
  </si>
  <si>
    <t>Jembatan Ulin Dempar - Jontai I</t>
  </si>
  <si>
    <t>64.34.377.002</t>
  </si>
  <si>
    <t>64.34.380.001</t>
  </si>
  <si>
    <t>Jembatan Sei Lakan</t>
  </si>
  <si>
    <t>64.34.380.002</t>
  </si>
  <si>
    <t>Jembatan Sei Namuq</t>
  </si>
  <si>
    <t>64.34.380.003</t>
  </si>
  <si>
    <t>Jembatan Sei Siat</t>
  </si>
  <si>
    <t>64.34.380.004</t>
  </si>
  <si>
    <t>64.34.380.005</t>
  </si>
  <si>
    <t>64.34.381.001</t>
  </si>
  <si>
    <t>Jembatan Sei Sembuan</t>
  </si>
  <si>
    <t>64.34.382.001</t>
  </si>
  <si>
    <t>Jembatan Ulin Sungai Idan</t>
  </si>
  <si>
    <t>64.34.382.002</t>
  </si>
  <si>
    <t>Jembatan Kp. Terajuk</t>
  </si>
  <si>
    <t>64.34.382.003</t>
  </si>
  <si>
    <t>Jembatan Sei Temula</t>
  </si>
  <si>
    <t>64.34.385.001</t>
  </si>
  <si>
    <t>Jembatan Sei Barong</t>
  </si>
  <si>
    <t>64.34.390.001</t>
  </si>
  <si>
    <t>Jembatan KP. Empas I</t>
  </si>
  <si>
    <t>64.34.390.002</t>
  </si>
  <si>
    <t>Jembatan KP. Empas II</t>
  </si>
  <si>
    <t>64.34.391.001</t>
  </si>
  <si>
    <t>64.34.392.001</t>
  </si>
  <si>
    <t>Jembatan Ulin Luway</t>
  </si>
  <si>
    <t>64.34.392.002</t>
  </si>
  <si>
    <t>Jembatan Uin Luway II</t>
  </si>
  <si>
    <t>64.34.400.001</t>
  </si>
  <si>
    <t>Jembatan Melak I</t>
  </si>
  <si>
    <t>64.34.418.001</t>
  </si>
  <si>
    <t>Gelagar Kayu</t>
  </si>
  <si>
    <t>Gelagar Baja</t>
  </si>
  <si>
    <t>Sementara</t>
  </si>
  <si>
    <t>FONDASI</t>
  </si>
  <si>
    <t>KMS POST</t>
  </si>
  <si>
    <t>Pilar Kayu</t>
  </si>
  <si>
    <t>Abutmen</t>
  </si>
  <si>
    <t>Sumuran</t>
  </si>
  <si>
    <t>Tiang pancang</t>
  </si>
  <si>
    <t>Abutment</t>
  </si>
  <si>
    <t>Beton</t>
  </si>
  <si>
    <t>Pelat</t>
  </si>
  <si>
    <t>Tiang Pancang</t>
  </si>
  <si>
    <t>Tiang Ulir</t>
  </si>
  <si>
    <t>Balok beton</t>
  </si>
  <si>
    <t>Gelagar Beton</t>
  </si>
  <si>
    <t>Pilar kayu</t>
  </si>
  <si>
    <t>: Kalimantan Timur</t>
  </si>
  <si>
    <t>: Kutai Barat</t>
  </si>
  <si>
    <t>: 2024</t>
  </si>
  <si>
    <t>64.34.220.001</t>
  </si>
  <si>
    <t>0+100</t>
  </si>
  <si>
    <t>64.34.221.001</t>
  </si>
  <si>
    <t>Jembatan Sei Belempung</t>
  </si>
  <si>
    <t>1+446</t>
  </si>
  <si>
    <t>0+540</t>
  </si>
  <si>
    <t>3+000</t>
  </si>
  <si>
    <t>4+430</t>
  </si>
  <si>
    <t>64.34.225.004</t>
  </si>
  <si>
    <t>64.34.225.005</t>
  </si>
  <si>
    <t>4+440</t>
  </si>
  <si>
    <t>4+840</t>
  </si>
  <si>
    <t>X</t>
  </si>
  <si>
    <t>Y</t>
  </si>
  <si>
    <t>0.31028666666666666S</t>
  </si>
  <si>
    <t>115.64487666666668E</t>
  </si>
  <si>
    <t>0+550</t>
  </si>
  <si>
    <t>1+250</t>
  </si>
  <si>
    <t>64.34.231.003</t>
  </si>
  <si>
    <t>3+020</t>
  </si>
  <si>
    <t>3+530</t>
  </si>
  <si>
    <t>0+920</t>
  </si>
  <si>
    <t>0+360</t>
  </si>
  <si>
    <t>64.34.248.001</t>
  </si>
  <si>
    <t>0+300</t>
  </si>
  <si>
    <t xml:space="preserve">0.17067333333333332S </t>
  </si>
  <si>
    <t>115.680555E</t>
  </si>
  <si>
    <t>2+380</t>
  </si>
  <si>
    <t>5+265</t>
  </si>
  <si>
    <t>2+450</t>
  </si>
  <si>
    <t>4+300</t>
  </si>
  <si>
    <t>5+200</t>
  </si>
  <si>
    <t>64.34.252.005</t>
  </si>
  <si>
    <t>64.34.252.006</t>
  </si>
  <si>
    <t>5+400</t>
  </si>
  <si>
    <t>7+620</t>
  </si>
  <si>
    <t>8+250</t>
  </si>
  <si>
    <t>4+800</t>
  </si>
  <si>
    <t>8+800</t>
  </si>
  <si>
    <t>9+450</t>
  </si>
  <si>
    <t>9+740</t>
  </si>
  <si>
    <t>15+260</t>
  </si>
  <si>
    <t>64.34.294.006</t>
  </si>
  <si>
    <t>17+080</t>
  </si>
  <si>
    <t xml:space="preserve">0.14226999999999998S </t>
  </si>
  <si>
    <t>115.65124333333333E</t>
  </si>
  <si>
    <t>0+600</t>
  </si>
  <si>
    <t>64.34.298.001</t>
  </si>
  <si>
    <t>10+060</t>
  </si>
  <si>
    <t>2+460</t>
  </si>
  <si>
    <t>12+460</t>
  </si>
  <si>
    <t>64.34.298.002</t>
  </si>
  <si>
    <t>64.34.298.003</t>
  </si>
  <si>
    <t>0.27634632S</t>
  </si>
  <si>
    <t>115.5303228E</t>
  </si>
  <si>
    <t xml:space="preserve">0.21596347S </t>
  </si>
  <si>
    <t>115.52191599E</t>
  </si>
  <si>
    <t xml:space="preserve">0.205733915S </t>
  </si>
  <si>
    <t>115.52374197E</t>
  </si>
  <si>
    <t>64.34.309.001</t>
  </si>
  <si>
    <t>2+420</t>
  </si>
  <si>
    <t>0.124905S</t>
  </si>
  <si>
    <t>115.56347666666667E</t>
  </si>
  <si>
    <t>2+180</t>
  </si>
  <si>
    <t>5+490</t>
  </si>
  <si>
    <t>8+700</t>
  </si>
  <si>
    <t>64.34.317.002</t>
  </si>
  <si>
    <t>64.34.317.003</t>
  </si>
  <si>
    <t>0.006435S</t>
  </si>
  <si>
    <t>115.64147E</t>
  </si>
  <si>
    <t>115.64126499999999E</t>
  </si>
  <si>
    <t>0.016434999999999998N</t>
  </si>
  <si>
    <t>0.021033333333333334N</t>
  </si>
  <si>
    <t>115.6152E</t>
  </si>
  <si>
    <t>64.34.321.001</t>
  </si>
  <si>
    <t>64.34.321.002</t>
  </si>
  <si>
    <t>64.34.321.003</t>
  </si>
  <si>
    <t>64.34.321.004</t>
  </si>
  <si>
    <t>0+530</t>
  </si>
  <si>
    <t>0+900</t>
  </si>
  <si>
    <t>1+220</t>
  </si>
  <si>
    <t>1+800</t>
  </si>
  <si>
    <t>0.020335S</t>
  </si>
  <si>
    <t>115.62959333333335E</t>
  </si>
  <si>
    <t>0.022170000000000002S</t>
  </si>
  <si>
    <t>115.63243166666668E</t>
  </si>
  <si>
    <t xml:space="preserve">0.02374S </t>
  </si>
  <si>
    <t>115.63480999999999E</t>
  </si>
  <si>
    <t>115.63880833333333E</t>
  </si>
  <si>
    <t xml:space="preserve">0.026813333333333335S </t>
  </si>
  <si>
    <t>2+500</t>
  </si>
  <si>
    <t>Jembatan Sungai Merah</t>
  </si>
  <si>
    <t>0.221285S</t>
  </si>
  <si>
    <t>115.84466666666667E</t>
  </si>
  <si>
    <t>64.34.350.002</t>
  </si>
  <si>
    <t xml:space="preserve">0.18248166666666668S </t>
  </si>
  <si>
    <t>115.89135333333334E</t>
  </si>
  <si>
    <t>0.18532833333333334S</t>
  </si>
  <si>
    <t>115.89717833333334E</t>
  </si>
  <si>
    <t>5+350</t>
  </si>
  <si>
    <t>7+400</t>
  </si>
  <si>
    <t xml:space="preserve">0.23384965S </t>
  </si>
  <si>
    <t>115.99242496E</t>
  </si>
  <si>
    <t xml:space="preserve">0.23617848S </t>
  </si>
  <si>
    <t>116.01004591E</t>
  </si>
  <si>
    <t>115.81805833333334E</t>
  </si>
  <si>
    <t>2+100</t>
  </si>
  <si>
    <t>2+300</t>
  </si>
  <si>
    <t>115.84040666666667E</t>
  </si>
  <si>
    <t>12+600</t>
  </si>
  <si>
    <t>115.91252000000001E</t>
  </si>
  <si>
    <t>6+490</t>
  </si>
  <si>
    <t>7+100</t>
  </si>
  <si>
    <t>7+970</t>
  </si>
  <si>
    <t>15+800</t>
  </si>
  <si>
    <t>18+630</t>
  </si>
  <si>
    <t>64.34.358.006</t>
  </si>
  <si>
    <t>64.34.358.007</t>
  </si>
  <si>
    <t>30+500</t>
  </si>
  <si>
    <t>33+150</t>
  </si>
  <si>
    <t>64.34.358.008</t>
  </si>
  <si>
    <t>38+450</t>
  </si>
  <si>
    <t>64.34.358.009</t>
  </si>
  <si>
    <t>39+000</t>
  </si>
  <si>
    <t>0.15935833333333335S</t>
  </si>
  <si>
    <t>115.87029333333334E</t>
  </si>
  <si>
    <t xml:space="preserve">0.15503S </t>
  </si>
  <si>
    <t>115.86691333333334E</t>
  </si>
  <si>
    <t xml:space="preserve">0.14982S </t>
  </si>
  <si>
    <t>115.86223E</t>
  </si>
  <si>
    <t xml:space="preserve">0.09882666666666666S </t>
  </si>
  <si>
    <t>115.82702499999999E</t>
  </si>
  <si>
    <t xml:space="preserve">0.08617999999999999S </t>
  </si>
  <si>
    <t>115.81080333333333E</t>
  </si>
  <si>
    <t xml:space="preserve">0.02478666666666667S </t>
  </si>
  <si>
    <t>115.78255666666668E</t>
  </si>
  <si>
    <t xml:space="preserve">0.004723333333333333S </t>
  </si>
  <si>
    <t>115.78822166666666E</t>
  </si>
  <si>
    <t>0.02526N</t>
  </si>
  <si>
    <t>115.77320666666668E</t>
  </si>
  <si>
    <t xml:space="preserve">0.029781666666666665N </t>
  </si>
  <si>
    <t>115.77404833333334E</t>
  </si>
  <si>
    <t>0+850</t>
  </si>
  <si>
    <t>1+080</t>
  </si>
  <si>
    <t>1+880</t>
  </si>
  <si>
    <t>2+400</t>
  </si>
  <si>
    <t xml:space="preserve">0.21317833333333333S </t>
  </si>
  <si>
    <t>115.88027666666667E</t>
  </si>
  <si>
    <t>3+420</t>
  </si>
  <si>
    <t>64.34.355.002</t>
  </si>
  <si>
    <t>0.25720333333333334S</t>
  </si>
  <si>
    <t>115.922255E</t>
  </si>
  <si>
    <t xml:space="preserve">0.2580766666666667S </t>
  </si>
  <si>
    <t>115.92061833333334E</t>
  </si>
  <si>
    <t xml:space="preserve">0.263065S </t>
  </si>
  <si>
    <t>115.92417166666668E</t>
  </si>
  <si>
    <t xml:space="preserve">0.25859333333333334S </t>
  </si>
  <si>
    <t>115.91986166666666E</t>
  </si>
  <si>
    <t>0+500</t>
  </si>
  <si>
    <t>2+070</t>
  </si>
  <si>
    <t>9+700</t>
  </si>
  <si>
    <t>14+200</t>
  </si>
  <si>
    <t>17+640</t>
  </si>
  <si>
    <t>21+790</t>
  </si>
  <si>
    <t xml:space="preserve">0.3251S </t>
  </si>
  <si>
    <t>115.48496500000002E</t>
  </si>
  <si>
    <t xml:space="preserve">0.324008333333333345S </t>
  </si>
  <si>
    <t>115.47357166666667E</t>
  </si>
  <si>
    <t xml:space="preserve">0.29444499999999996S </t>
  </si>
  <si>
    <t>115.43487833333332E</t>
  </si>
  <si>
    <t xml:space="preserve">0.28768166666666667S </t>
  </si>
  <si>
    <t>115.40467166666667E</t>
  </si>
  <si>
    <t xml:space="preserve"> 0.27180192S </t>
  </si>
  <si>
    <t>115.38820478E</t>
  </si>
  <si>
    <t xml:space="preserve">0.2440568S </t>
  </si>
  <si>
    <t>115.37549747E</t>
  </si>
  <si>
    <t>64.34.376.001</t>
  </si>
  <si>
    <t>64.34.378.001</t>
  </si>
  <si>
    <t xml:space="preserve">0.3452983333333333S </t>
  </si>
  <si>
    <t>115.51502833333333E</t>
  </si>
  <si>
    <t>0+685</t>
  </si>
  <si>
    <t>1+200</t>
  </si>
  <si>
    <t>Jembatan Sungai Namun Kampung Dempar</t>
  </si>
  <si>
    <t>64.34.378.002</t>
  </si>
  <si>
    <t>2+700</t>
  </si>
  <si>
    <t>11+600</t>
  </si>
  <si>
    <t>7+240</t>
  </si>
  <si>
    <t xml:space="preserve">0.312585S </t>
  </si>
  <si>
    <t>115.54727499999998E</t>
  </si>
  <si>
    <t xml:space="preserve">0.3858183333333333S </t>
  </si>
  <si>
    <t>115.53585833333334E</t>
  </si>
  <si>
    <t>10+380</t>
  </si>
  <si>
    <t>11+400</t>
  </si>
  <si>
    <t>17+550</t>
  </si>
  <si>
    <t>18+400</t>
  </si>
  <si>
    <t>21+010</t>
  </si>
  <si>
    <t xml:space="preserve">0.13052S </t>
  </si>
  <si>
    <t>115.42730333333333E</t>
  </si>
  <si>
    <t xml:space="preserve">0.14234166666666667S </t>
  </si>
  <si>
    <t>115.40316999999999E</t>
  </si>
  <si>
    <t xml:space="preserve">0.14545666666666665S </t>
  </si>
  <si>
    <t>115.39590166666667E</t>
  </si>
  <si>
    <t xml:space="preserve">0.1842133333333333S </t>
  </si>
  <si>
    <t>115.37464166666665E</t>
  </si>
  <si>
    <t xml:space="preserve">0.18770504S </t>
  </si>
  <si>
    <t>115.36789194E</t>
  </si>
  <si>
    <t xml:space="preserve">0.20614333S </t>
  </si>
  <si>
    <t>115.36032058E</t>
  </si>
  <si>
    <t>23+730</t>
  </si>
  <si>
    <t>26+400</t>
  </si>
  <si>
    <t xml:space="preserve">0.22352709S </t>
  </si>
  <si>
    <t>115.34799969E</t>
  </si>
  <si>
    <t xml:space="preserve">0.23646065S </t>
  </si>
  <si>
    <t>115.35607634E</t>
  </si>
  <si>
    <t>64.34.380.006</t>
  </si>
  <si>
    <t>64.34.380.007</t>
  </si>
  <si>
    <t>64.34.380.008</t>
  </si>
  <si>
    <t>3+050</t>
  </si>
  <si>
    <t>64.34.382.004</t>
  </si>
  <si>
    <t>4+700</t>
  </si>
  <si>
    <t>14+060</t>
  </si>
  <si>
    <t>15+500</t>
  </si>
  <si>
    <t>19+010</t>
  </si>
  <si>
    <t xml:space="preserve">0.3063766666666667S </t>
  </si>
  <si>
    <t>115.64840333333335E</t>
  </si>
  <si>
    <t xml:space="preserve">0.27990666666666664S </t>
  </si>
  <si>
    <t>115.57883500000001E</t>
  </si>
  <si>
    <t xml:space="preserve">0.2840066666666667S </t>
  </si>
  <si>
    <t>115.56653166666668E</t>
  </si>
  <si>
    <t xml:space="preserve">0.2955966666666667S </t>
  </si>
  <si>
    <t>115.53811166666668E</t>
  </si>
  <si>
    <t>64.34.411.001</t>
  </si>
  <si>
    <t>64.34.411.002</t>
  </si>
  <si>
    <t>64.34.411.003</t>
  </si>
  <si>
    <t>64.34.411.004</t>
  </si>
  <si>
    <t>2+870</t>
  </si>
  <si>
    <t>3+060</t>
  </si>
  <si>
    <t>4+870</t>
  </si>
  <si>
    <t>7+460</t>
  </si>
  <si>
    <t xml:space="preserve">0.06641833333333333S </t>
  </si>
  <si>
    <t>115.68453999999998E</t>
  </si>
  <si>
    <t>64.34.415.001</t>
  </si>
  <si>
    <t>0+370</t>
  </si>
  <si>
    <t xml:space="preserve">0.039656666666666666S </t>
  </si>
  <si>
    <t>115.58942499999999E</t>
  </si>
  <si>
    <t>64.34.423.023</t>
  </si>
  <si>
    <t>1+840</t>
  </si>
  <si>
    <t>11+140</t>
  </si>
  <si>
    <t xml:space="preserve">0.031875S </t>
  </si>
  <si>
    <t>115.603335E</t>
  </si>
  <si>
    <t>11+430</t>
  </si>
  <si>
    <t xml:space="preserve">0.36524975S </t>
  </si>
  <si>
    <t>115.70081307E</t>
  </si>
  <si>
    <t>64.34.247.001</t>
  </si>
  <si>
    <t>1+060</t>
  </si>
  <si>
    <t xml:space="preserve">0.31380923S </t>
  </si>
  <si>
    <t>115.644863E</t>
  </si>
  <si>
    <t>64.34.267.001</t>
  </si>
  <si>
    <t>1+290</t>
  </si>
  <si>
    <t>2+160</t>
  </si>
  <si>
    <t>2+430</t>
  </si>
  <si>
    <t>3+500</t>
  </si>
  <si>
    <t>3+800</t>
  </si>
  <si>
    <t>64.34.267.004</t>
  </si>
  <si>
    <t>64.34.267.005</t>
  </si>
  <si>
    <t xml:space="preserve">0.45611833333333335S </t>
  </si>
  <si>
    <t>115.68998500000001E</t>
  </si>
  <si>
    <t xml:space="preserve">0.46294500000000005S </t>
  </si>
  <si>
    <t>115.68676166666667E</t>
  </si>
  <si>
    <t xml:space="preserve">0.46337S </t>
  </si>
  <si>
    <t>115.68452333333335E</t>
  </si>
  <si>
    <t xml:space="preserve">0.466735S </t>
  </si>
  <si>
    <t>115.67623833333333E</t>
  </si>
  <si>
    <t xml:space="preserve">0.4677233333333334S </t>
  </si>
  <si>
    <t>115.67386833333333E</t>
  </si>
  <si>
    <t xml:space="preserve">0.4542973S </t>
  </si>
  <si>
    <t>115.69921358E</t>
  </si>
  <si>
    <t>4+445</t>
  </si>
  <si>
    <t>64.34.271.001</t>
  </si>
  <si>
    <t>64.34.278.001</t>
  </si>
  <si>
    <t>1+330</t>
  </si>
  <si>
    <t>13+780</t>
  </si>
  <si>
    <t>64.34.271.002</t>
  </si>
  <si>
    <t>64.34.271.003</t>
  </si>
  <si>
    <t xml:space="preserve">0.40907666666666664S </t>
  </si>
  <si>
    <t>115.62773666666665E</t>
  </si>
  <si>
    <t xml:space="preserve">0.41017166666666666S </t>
  </si>
  <si>
    <t>115.62433000000001E</t>
  </si>
  <si>
    <t xml:space="preserve">0.4705816666666667S </t>
  </si>
  <si>
    <t>115.61476333333333E</t>
  </si>
  <si>
    <t>7+230</t>
  </si>
  <si>
    <t xml:space="preserve">0.43972331S </t>
  </si>
  <si>
    <t>115.64062493E</t>
  </si>
  <si>
    <t>64.34.277.002</t>
  </si>
  <si>
    <t>18+620</t>
  </si>
  <si>
    <t>28+130</t>
  </si>
  <si>
    <t xml:space="preserve">0.54356228S </t>
  </si>
  <si>
    <t>115.62489511E</t>
  </si>
  <si>
    <t xml:space="preserve">0.5904133333333333S </t>
  </si>
  <si>
    <t>115.58991499999999E</t>
  </si>
  <si>
    <t>1+730</t>
  </si>
  <si>
    <t xml:space="preserve">0.49666000000000005S </t>
  </si>
  <si>
    <t>115.60711166666667E</t>
  </si>
  <si>
    <t>0+690</t>
  </si>
  <si>
    <t xml:space="preserve">0.4445853S </t>
  </si>
  <si>
    <t>115.69322665E</t>
  </si>
  <si>
    <t>0+160</t>
  </si>
  <si>
    <t xml:space="preserve">0.23709833333333333S </t>
  </si>
  <si>
    <t>115.83312333333333E</t>
  </si>
  <si>
    <t>1+350</t>
  </si>
  <si>
    <t xml:space="preserve">0.23056653S </t>
  </si>
  <si>
    <t>115.82288192E</t>
  </si>
  <si>
    <t>2+970</t>
  </si>
  <si>
    <t>5+560</t>
  </si>
  <si>
    <t>7+170</t>
  </si>
  <si>
    <t xml:space="preserve">0.2565866666666667S </t>
  </si>
  <si>
    <t>115.84237666666668E</t>
  </si>
  <si>
    <t xml:space="preserve">0.2760283333333333S </t>
  </si>
  <si>
    <t>115.847475E</t>
  </si>
  <si>
    <t xml:space="preserve">0.28508833333333333S </t>
  </si>
  <si>
    <t>115.85756333333332E</t>
  </si>
  <si>
    <t>64.34.349.001</t>
  </si>
  <si>
    <t>1+820</t>
  </si>
  <si>
    <t>Jembatan Sei Oday</t>
  </si>
  <si>
    <t xml:space="preserve">0.22890666666666667S </t>
  </si>
  <si>
    <t>115.78014999999999E</t>
  </si>
  <si>
    <t>4+256</t>
  </si>
  <si>
    <t xml:space="preserve">0.47880725S </t>
  </si>
  <si>
    <t>115.79256972E</t>
  </si>
  <si>
    <t>3+450</t>
  </si>
  <si>
    <t>13+900</t>
  </si>
  <si>
    <t>10+900</t>
  </si>
  <si>
    <t xml:space="preserve">0.57749749S </t>
  </si>
  <si>
    <t>115.70909018E</t>
  </si>
  <si>
    <t xml:space="preserve">0.52598777S </t>
  </si>
  <si>
    <t>115.75622529E</t>
  </si>
  <si>
    <t xml:space="preserve">0.528418228S </t>
  </si>
  <si>
    <t>115.75324788E</t>
  </si>
  <si>
    <t xml:space="preserve">0.574562638S </t>
  </si>
  <si>
    <t>115.72671865E</t>
  </si>
  <si>
    <t>Jembatan Ulin Gunung Bayan - Muara Pahu VII</t>
  </si>
  <si>
    <t>Jembatan Ulin Gunung Bayan - Muara Pahu VIII</t>
  </si>
  <si>
    <t>1+380</t>
  </si>
  <si>
    <t>5+550</t>
  </si>
  <si>
    <t>6+150</t>
  </si>
  <si>
    <t>8+650</t>
  </si>
  <si>
    <t>8+830</t>
  </si>
  <si>
    <t>14+950</t>
  </si>
  <si>
    <t>17+700</t>
  </si>
  <si>
    <t>19+300</t>
  </si>
  <si>
    <t xml:space="preserve">0.38773S </t>
  </si>
  <si>
    <t>115.97875E</t>
  </si>
  <si>
    <t>0.37696S</t>
  </si>
  <si>
    <t>115.98975333333334E</t>
  </si>
  <si>
    <t xml:space="preserve">0.37344000000000005S </t>
  </si>
  <si>
    <t>115.99274500000001E</t>
  </si>
  <si>
    <t>0.356075S</t>
  </si>
  <si>
    <t>116.00302333333333E</t>
  </si>
  <si>
    <t xml:space="preserve">0.34004S </t>
  </si>
  <si>
    <t>116.03701500000001E</t>
  </si>
  <si>
    <t xml:space="preserve">0.3254933333333333S </t>
  </si>
  <si>
    <t>116.046985E</t>
  </si>
  <si>
    <t xml:space="preserve">0.3272083333333333S </t>
  </si>
  <si>
    <t>116.061055E</t>
  </si>
  <si>
    <t>64.34.384.001</t>
  </si>
  <si>
    <t>64.34.384.002</t>
  </si>
  <si>
    <t>64.34.384.003</t>
  </si>
  <si>
    <t>64.34.384.004</t>
  </si>
  <si>
    <t>64.34.384.005</t>
  </si>
  <si>
    <t>12+470</t>
  </si>
  <si>
    <t>13+670</t>
  </si>
  <si>
    <t>15+838</t>
  </si>
  <si>
    <t>22+000</t>
  </si>
  <si>
    <t>22+300</t>
  </si>
  <si>
    <t xml:space="preserve">0.3827083333333333S </t>
  </si>
  <si>
    <t>116.20863833333333E</t>
  </si>
  <si>
    <t xml:space="preserve">0.383355S </t>
  </si>
  <si>
    <t>116.21137833333333E</t>
  </si>
  <si>
    <t xml:space="preserve">0.24772497S </t>
  </si>
  <si>
    <t>115.80804247E</t>
  </si>
  <si>
    <t xml:space="preserve">0.24121833333333334S </t>
  </si>
  <si>
    <t>115.78739500000002E</t>
  </si>
  <si>
    <t>229 jembatan</t>
  </si>
  <si>
    <t>0.27473722S</t>
  </si>
  <si>
    <t>115.80398757E</t>
  </si>
  <si>
    <t>3+455</t>
  </si>
  <si>
    <t xml:space="preserve">0.26208575S </t>
  </si>
  <si>
    <t>115.8013193E</t>
  </si>
  <si>
    <t>5+150</t>
  </si>
  <si>
    <t xml:space="preserve">0.28552S </t>
  </si>
  <si>
    <t>115.74045166666669E</t>
  </si>
  <si>
    <t>0+830</t>
  </si>
  <si>
    <t>64.34.391.002</t>
  </si>
  <si>
    <t>0.2849466666666667S</t>
  </si>
  <si>
    <t>115.73086833333333E</t>
  </si>
  <si>
    <t>1+960</t>
  </si>
  <si>
    <t>64.34.391.003</t>
  </si>
  <si>
    <t>0.28876333333333337S</t>
  </si>
  <si>
    <t>115.72487833333335E</t>
  </si>
  <si>
    <t>2+990</t>
  </si>
  <si>
    <t>64.34.391.004</t>
  </si>
  <si>
    <t>0.31769499999999995S</t>
  </si>
  <si>
    <t>115.71158833333332E</t>
  </si>
  <si>
    <t>7+160</t>
  </si>
  <si>
    <t>0.3034216666666667S</t>
  </si>
  <si>
    <t>115.81930333333334E</t>
  </si>
  <si>
    <t>3+960</t>
  </si>
  <si>
    <t>64.34.406.001</t>
  </si>
  <si>
    <t xml:space="preserve">0.40368736S </t>
  </si>
  <si>
    <t>115.96727533E</t>
  </si>
  <si>
    <t>5+080</t>
  </si>
  <si>
    <t>Jembatan Mentiwan</t>
  </si>
  <si>
    <t>0.24067449S</t>
  </si>
  <si>
    <t>115.78933362E</t>
  </si>
  <si>
    <t>0+870</t>
  </si>
  <si>
    <t>64.34.418.002</t>
  </si>
  <si>
    <t>Jembatan Tabai</t>
  </si>
  <si>
    <t>0.26399593S</t>
  </si>
  <si>
    <t>115.77058066E</t>
  </si>
  <si>
    <t>4+530</t>
  </si>
  <si>
    <t xml:space="preserve">0.6331S </t>
  </si>
  <si>
    <t>115.73316000000001E</t>
  </si>
  <si>
    <t>1+420</t>
  </si>
  <si>
    <t xml:space="preserve">0.6351333333333333S </t>
  </si>
  <si>
    <t>115.73126166666667E</t>
  </si>
  <si>
    <t>0.6380948S</t>
  </si>
  <si>
    <t>115.72918633E</t>
  </si>
  <si>
    <t>64.34.253.004</t>
  </si>
  <si>
    <t>0.6396015S</t>
  </si>
  <si>
    <t>115.72664256E</t>
  </si>
  <si>
    <t>2+670</t>
  </si>
  <si>
    <t xml:space="preserve">0.70884S </t>
  </si>
  <si>
    <t>115.76715E</t>
  </si>
  <si>
    <t>0+820</t>
  </si>
  <si>
    <t>64.34.254.002</t>
  </si>
  <si>
    <t>0.710906666666667S</t>
  </si>
  <si>
    <t>115.76464E</t>
  </si>
  <si>
    <t>0+254</t>
  </si>
  <si>
    <t xml:space="preserve">0.7743066666666666S </t>
  </si>
  <si>
    <t>115.76765166666668E</t>
  </si>
  <si>
    <t>1+340</t>
  </si>
  <si>
    <t xml:space="preserve">0.8308516666666667S </t>
  </si>
  <si>
    <t>115.77251166666669E</t>
  </si>
  <si>
    <t>9+020</t>
  </si>
  <si>
    <t>64.34.255.003</t>
  </si>
  <si>
    <t xml:space="preserve">0.8507816666666667S </t>
  </si>
  <si>
    <t>115.76176500000001E</t>
  </si>
  <si>
    <t>11+850</t>
  </si>
  <si>
    <t>64.34.255.004</t>
  </si>
  <si>
    <t xml:space="preserve">0.8740983333333333S </t>
  </si>
  <si>
    <t>115.75018E</t>
  </si>
  <si>
    <t>15+310</t>
  </si>
  <si>
    <t>64.34.255.005</t>
  </si>
  <si>
    <t xml:space="preserve">0.8746983333333334S </t>
  </si>
  <si>
    <t>115.747665E</t>
  </si>
  <si>
    <t>15+620</t>
  </si>
  <si>
    <t xml:space="preserve"> </t>
  </si>
  <si>
    <t>64.34.255.006</t>
  </si>
  <si>
    <t xml:space="preserve">0.8793516666666666S </t>
  </si>
  <si>
    <t>115.69631666666668E</t>
  </si>
  <si>
    <t>23+850</t>
  </si>
  <si>
    <t>64.34.255.007</t>
  </si>
  <si>
    <t xml:space="preserve">0.8860566666666667S </t>
  </si>
  <si>
    <t>115.68451833333332E</t>
  </si>
  <si>
    <t>26+135</t>
  </si>
  <si>
    <t>0.88058334S</t>
  </si>
  <si>
    <t>115.74566724E</t>
  </si>
  <si>
    <t>0+290</t>
  </si>
  <si>
    <t xml:space="preserve">0.90462966S </t>
  </si>
  <si>
    <t>115.74014971E</t>
  </si>
  <si>
    <t>3+250</t>
  </si>
  <si>
    <t>64.34.256.003</t>
  </si>
  <si>
    <t xml:space="preserve">0.99507434S </t>
  </si>
  <si>
    <t>115.73572835E</t>
  </si>
  <si>
    <t>15+670</t>
  </si>
  <si>
    <t>64.34.256.004</t>
  </si>
  <si>
    <t>0.99698157S</t>
  </si>
  <si>
    <t>115.73676535E</t>
  </si>
  <si>
    <t>15+960</t>
  </si>
  <si>
    <t>64.34.256.005</t>
  </si>
  <si>
    <t xml:space="preserve">1.00080143S </t>
  </si>
  <si>
    <t>115.7390144E</t>
  </si>
  <si>
    <t>16+600</t>
  </si>
  <si>
    <t xml:space="preserve">0.70807551S </t>
  </si>
  <si>
    <t>116.17734954E</t>
  </si>
  <si>
    <t>0+060</t>
  </si>
  <si>
    <t xml:space="preserve">0.7452733333333333S </t>
  </si>
  <si>
    <t>116.23277166666666E</t>
  </si>
  <si>
    <t>0+580</t>
  </si>
  <si>
    <t xml:space="preserve">0.7476633333333333S </t>
  </si>
  <si>
    <t>116.21447166666667E</t>
  </si>
  <si>
    <t>2+850</t>
  </si>
  <si>
    <t>0.7492916666666667S</t>
  </si>
  <si>
    <t>116.2091E</t>
  </si>
  <si>
    <t>3+650</t>
  </si>
  <si>
    <t xml:space="preserve">0.7473666666666666S </t>
  </si>
  <si>
    <t>116.20809499999999E</t>
  </si>
  <si>
    <t>4+000</t>
  </si>
  <si>
    <t xml:space="preserve">0.7432416666666666S </t>
  </si>
  <si>
    <t>116.20897500000001E</t>
  </si>
  <si>
    <t>4+550</t>
  </si>
  <si>
    <t xml:space="preserve">0.7554983333333334S </t>
  </si>
  <si>
    <t>116.22161333333334E</t>
  </si>
  <si>
    <t>6+300</t>
  </si>
  <si>
    <t>64.34.259.007</t>
  </si>
  <si>
    <t>0.7575033333333334S</t>
  </si>
  <si>
    <t>116.22251833333333E</t>
  </si>
  <si>
    <t>6+590</t>
  </si>
  <si>
    <t>64.34.262.001</t>
  </si>
  <si>
    <t>64.34.262.002</t>
  </si>
  <si>
    <t>64.34.262.003</t>
  </si>
  <si>
    <t>12+160</t>
  </si>
  <si>
    <t>64.34.262.004</t>
  </si>
  <si>
    <t>13+705</t>
  </si>
  <si>
    <t>64.34.262.005</t>
  </si>
  <si>
    <t>14+212</t>
  </si>
  <si>
    <t>64.34.262.006</t>
  </si>
  <si>
    <t>16+400</t>
  </si>
  <si>
    <t>64.34.262.007</t>
  </si>
  <si>
    <t>16+795</t>
  </si>
  <si>
    <t>64.34.262.008</t>
  </si>
  <si>
    <t>17+285</t>
  </si>
  <si>
    <t>64.34.262.009</t>
  </si>
  <si>
    <t>18+020</t>
  </si>
  <si>
    <t>0+390</t>
  </si>
  <si>
    <t>0+790</t>
  </si>
  <si>
    <t>0+946</t>
  </si>
  <si>
    <t>64.34.265.004</t>
  </si>
  <si>
    <t>1+690</t>
  </si>
  <si>
    <t>64.34.265.005</t>
  </si>
  <si>
    <t>0.9144827S</t>
  </si>
  <si>
    <t>116.16045811E</t>
  </si>
  <si>
    <t>6+580</t>
  </si>
  <si>
    <t xml:space="preserve">0.91662778S </t>
  </si>
  <si>
    <t>116.1551788E</t>
  </si>
  <si>
    <t>7+350</t>
  </si>
  <si>
    <t>64.34.266.003</t>
  </si>
  <si>
    <t xml:space="preserve">0.93292069S </t>
  </si>
  <si>
    <t>116.15102128E</t>
  </si>
  <si>
    <t>9+400</t>
  </si>
  <si>
    <t>64.34.266.004</t>
  </si>
  <si>
    <t>0.93935162S</t>
  </si>
  <si>
    <t>116.14894978E</t>
  </si>
  <si>
    <t>10+330</t>
  </si>
  <si>
    <t>64.34.266.005</t>
  </si>
  <si>
    <t>0.9403581S</t>
  </si>
  <si>
    <t>116.14907083E</t>
  </si>
  <si>
    <t>10+450</t>
  </si>
  <si>
    <t>64.34.266.006</t>
  </si>
  <si>
    <t>0.94815772S</t>
  </si>
  <si>
    <t>116.14998992E</t>
  </si>
  <si>
    <t>11+410</t>
  </si>
  <si>
    <t>64.34.266.007</t>
  </si>
  <si>
    <t xml:space="preserve">0.95968148S </t>
  </si>
  <si>
    <t>116.14877326E</t>
  </si>
  <si>
    <t>12+840</t>
  </si>
  <si>
    <t>64.34.266.008</t>
  </si>
  <si>
    <t xml:space="preserve">0.96429147S </t>
  </si>
  <si>
    <t>116.14677369E</t>
  </si>
  <si>
    <t>13+400</t>
  </si>
  <si>
    <t>64.34.266.009</t>
  </si>
  <si>
    <t xml:space="preserve">0.97403898S </t>
  </si>
  <si>
    <t>116.14371408E</t>
  </si>
  <si>
    <t>14+620</t>
  </si>
  <si>
    <t xml:space="preserve">0.5734725S </t>
  </si>
  <si>
    <t>116.0854846E</t>
  </si>
  <si>
    <t>64.34.287.002</t>
  </si>
  <si>
    <t xml:space="preserve">0.57015379S </t>
  </si>
  <si>
    <t>116.08424333E</t>
  </si>
  <si>
    <t>1+280</t>
  </si>
  <si>
    <t xml:space="preserve">0.56600421S </t>
  </si>
  <si>
    <t>116.08496996E</t>
  </si>
  <si>
    <t>64.34.403.001</t>
  </si>
  <si>
    <t xml:space="preserve">0.57840091S </t>
  </si>
  <si>
    <t>115.87196339E</t>
  </si>
  <si>
    <t>6+470</t>
  </si>
  <si>
    <t>64.34.403.002</t>
  </si>
  <si>
    <t>0.58304986S</t>
  </si>
  <si>
    <t>115.85314396E</t>
  </si>
  <si>
    <t>8+900</t>
  </si>
  <si>
    <t>64.34.403.003</t>
  </si>
  <si>
    <t xml:space="preserve">0.59750379S </t>
  </si>
  <si>
    <t>115.84349863E</t>
  </si>
  <si>
    <t>11+700</t>
  </si>
  <si>
    <t>64.34.403.004</t>
  </si>
  <si>
    <t>0.61860257S</t>
  </si>
  <si>
    <t>115.84396952E</t>
  </si>
  <si>
    <t>14+583</t>
  </si>
  <si>
    <t>64.34.403.005</t>
  </si>
  <si>
    <t xml:space="preserve">0.62517259S </t>
  </si>
  <si>
    <t>3115.84286344E</t>
  </si>
  <si>
    <t>15+386</t>
  </si>
  <si>
    <t>64.34.403.006</t>
  </si>
  <si>
    <t xml:space="preserve">0.63500694S </t>
  </si>
  <si>
    <t>115.84308655E</t>
  </si>
  <si>
    <t>16+462</t>
  </si>
  <si>
    <t>64.34.403.007</t>
  </si>
  <si>
    <t xml:space="preserve">0.64238745S </t>
  </si>
  <si>
    <t>115.8434358E</t>
  </si>
  <si>
    <t>17+300</t>
  </si>
  <si>
    <t>64.34.403.008</t>
  </si>
  <si>
    <t>0.70058103S</t>
  </si>
  <si>
    <t>115.84351865E</t>
  </si>
  <si>
    <t>24+766</t>
  </si>
  <si>
    <t>64.34.403.009</t>
  </si>
  <si>
    <t>0.71829252S</t>
  </si>
  <si>
    <t>115.85853873E</t>
  </si>
  <si>
    <t>27+976</t>
  </si>
  <si>
    <t>64.34.403.010</t>
  </si>
  <si>
    <t xml:space="preserve">0.71724478S </t>
  </si>
  <si>
    <t>115.86154108E</t>
  </si>
  <si>
    <t>28+358</t>
  </si>
  <si>
    <t>64.34.403.011</t>
  </si>
  <si>
    <t>0.7188791S</t>
  </si>
  <si>
    <t>115.86730261E</t>
  </si>
  <si>
    <t>28+980</t>
  </si>
  <si>
    <t>64.34.403.012</t>
  </si>
  <si>
    <t>0.91194362S</t>
  </si>
  <si>
    <t>115.87237758E</t>
  </si>
  <si>
    <t>55+073</t>
  </si>
  <si>
    <t>64.34.403.013</t>
  </si>
  <si>
    <t>0.95103595S</t>
  </si>
  <si>
    <t>115.869293E</t>
  </si>
  <si>
    <t>60+240</t>
  </si>
  <si>
    <t>64.34.404.001</t>
  </si>
  <si>
    <t xml:space="preserve">0.92622S </t>
  </si>
  <si>
    <t>115.81898500000001E</t>
  </si>
  <si>
    <t>0+630</t>
  </si>
  <si>
    <t>64.34.404.002</t>
  </si>
  <si>
    <t xml:space="preserve">0.9378383333333333S </t>
  </si>
  <si>
    <t>115.83341666666665E</t>
  </si>
  <si>
    <t>5+100</t>
  </si>
  <si>
    <t>64.34.404.003</t>
  </si>
  <si>
    <t xml:space="preserve">0.9600833333333333S </t>
  </si>
  <si>
    <t>115.867575E</t>
  </si>
  <si>
    <t>10+950</t>
  </si>
  <si>
    <t>64.34.404.004</t>
  </si>
  <si>
    <t xml:space="preserve">0.964475S </t>
  </si>
  <si>
    <t>115.86668499999999E</t>
  </si>
  <si>
    <t>11+450</t>
  </si>
  <si>
    <t>64.34.407.001</t>
  </si>
  <si>
    <t>23+240</t>
  </si>
  <si>
    <t>64.34.407.002</t>
  </si>
  <si>
    <t>23+400</t>
  </si>
  <si>
    <t>64.34.407.003</t>
  </si>
  <si>
    <t>25+100</t>
  </si>
  <si>
    <t>64.34.407.004</t>
  </si>
  <si>
    <t>27+030</t>
  </si>
  <si>
    <t>64.34.408.001</t>
  </si>
  <si>
    <t xml:space="preserve">0.69541971S </t>
  </si>
  <si>
    <t>116.00791485E</t>
  </si>
  <si>
    <t>64.34.409.001</t>
  </si>
  <si>
    <t>Jembatan Sei Jela Muhur</t>
  </si>
  <si>
    <t>0+490</t>
  </si>
  <si>
    <t>64.34.409.002</t>
  </si>
  <si>
    <t>4+930</t>
  </si>
  <si>
    <t>64.34.409.003</t>
  </si>
  <si>
    <t>0.49628785S</t>
  </si>
  <si>
    <t>115.92170362E</t>
  </si>
  <si>
    <t>6+000</t>
  </si>
  <si>
    <t>64.34.409.004</t>
  </si>
  <si>
    <t>0.4855083S</t>
  </si>
  <si>
    <t>115.92547242E</t>
  </si>
  <si>
    <t>7+540</t>
  </si>
  <si>
    <t>64.34.409.005</t>
  </si>
  <si>
    <t xml:space="preserve">0.46193211S </t>
  </si>
  <si>
    <t>115.94116747E</t>
  </si>
  <si>
    <t>11+170</t>
  </si>
  <si>
    <t>64.34.409.006</t>
  </si>
  <si>
    <t xml:space="preserve">0.15495709S </t>
  </si>
  <si>
    <t>115.94707075E</t>
  </si>
  <si>
    <t>12+220</t>
  </si>
  <si>
    <t>64.34.409.007</t>
  </si>
  <si>
    <t xml:space="preserve">0.44535339S </t>
  </si>
  <si>
    <t>115.95394138E</t>
  </si>
  <si>
    <t>13+840</t>
  </si>
  <si>
    <t>Ruas Jalan Ombau Asa - Geleo Asa - Geleo Baru</t>
  </si>
  <si>
    <t>NAMA RUAS JALAN</t>
  </si>
  <si>
    <t>Ruas Jalan Muara Ohong - Tanjung Haur (JALAN TENGGAL DI DANAU)</t>
  </si>
  <si>
    <t>Ruas Jalan Poros Sawit - Tanjung Isuy</t>
  </si>
  <si>
    <t>Gelagar Beton Bertulang</t>
  </si>
  <si>
    <t>Gelagar Komposit Baja</t>
  </si>
  <si>
    <t>Jembatan Sementara Beton Bertulang</t>
  </si>
  <si>
    <t>Jembatan Sementara Kayu</t>
  </si>
  <si>
    <t>Plat Beton Bertulang</t>
  </si>
  <si>
    <t>Gorong - Gorong Persegi Beton Bertulang</t>
  </si>
  <si>
    <t>Jembatan Gantung Baja</t>
  </si>
  <si>
    <t>Gorong Gorong Kayu</t>
  </si>
  <si>
    <t xml:space="preserve">Longiram </t>
  </si>
  <si>
    <t>Siluq NguraI</t>
  </si>
  <si>
    <t>Muara Pahu</t>
  </si>
  <si>
    <t xml:space="preserve">Barong Tongkok </t>
  </si>
  <si>
    <t>Nyuatan</t>
  </si>
  <si>
    <t>Mook Manaar Bulatn</t>
  </si>
  <si>
    <t>Muara Lawa</t>
  </si>
  <si>
    <t>Damai</t>
  </si>
  <si>
    <t>Linggang Bigung</t>
  </si>
  <si>
    <t>Tering</t>
  </si>
  <si>
    <t>Bentian Besar</t>
  </si>
  <si>
    <t>Bongan</t>
  </si>
  <si>
    <t>Jempang</t>
  </si>
  <si>
    <t>Melak</t>
  </si>
  <si>
    <t>Sekolaq Darat</t>
  </si>
  <si>
    <t>Barong Tongkok - Nyuatan</t>
  </si>
  <si>
    <t>Nyuatan - Linggang Bigung</t>
  </si>
  <si>
    <t>Penyinggahan - Muara Pahu</t>
  </si>
  <si>
    <t>Sekolaq Darat - Ma. Bunyut</t>
  </si>
  <si>
    <t>Siluq Ngurai</t>
  </si>
  <si>
    <t>Jumlah Panjang</t>
  </si>
  <si>
    <t>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</si>
</sst>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&quot;#.000000"/>
    <numFmt numFmtId="166" formatCode="0.000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ahoma"/>
      <family val="2"/>
    </font>
    <font>
      <b/>
      <u/>
      <sz val="2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u/>
      <sz val="20"/>
      <color theme="1"/>
      <name val="Tahoma"/>
      <family val="2"/>
    </font>
    <font>
      <b/>
      <u/>
      <sz val="11"/>
      <color theme="1"/>
      <name val="Tahoma"/>
      <family val="2"/>
    </font>
    <font>
      <sz val="11"/>
      <name val="Tahom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u/>
      <sz val="2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0" fillId="0" borderId="0" xfId="0" quotePrefix="1"/>
    <xf numFmtId="0" fontId="8" fillId="4" borderId="1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166" fontId="11" fillId="0" borderId="1" xfId="0" applyNumberFormat="1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1" fontId="7" fillId="6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164" fontId="13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276"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1D1D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Jumlah Kondisi Jembatan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'GRAFIK KONDISI JEMBATAN'!$D$3</c:f>
              <c:strCache>
                <c:ptCount val="1"/>
                <c:pt idx="0">
                  <c:v>Jumlah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'GRAFIK KONDISI JEMBATAN'!$C$4:$C$9</c:f>
              <c:strCache>
                <c:ptCount val="6"/>
                <c:pt idx="0">
                  <c:v>Baik Sekali</c:v>
                </c:pt>
                <c:pt idx="1">
                  <c:v>Baik</c:v>
                </c:pt>
                <c:pt idx="2">
                  <c:v>Sedang</c:v>
                </c:pt>
                <c:pt idx="3">
                  <c:v>Rusak Ringan</c:v>
                </c:pt>
                <c:pt idx="4">
                  <c:v>Kritis</c:v>
                </c:pt>
                <c:pt idx="5">
                  <c:v>Runtuh</c:v>
                </c:pt>
              </c:strCache>
            </c:strRef>
          </c:cat>
          <c:val>
            <c:numRef>
              <c:f>'GRAFIK KONDISI JEMBATAN'!$D$4:$D$9</c:f>
              <c:numCache>
                <c:formatCode>General</c:formatCode>
                <c:ptCount val="6"/>
                <c:pt idx="0">
                  <c:v>1</c:v>
                </c:pt>
                <c:pt idx="1">
                  <c:v>98</c:v>
                </c:pt>
                <c:pt idx="2">
                  <c:v>27</c:v>
                </c:pt>
                <c:pt idx="3">
                  <c:v>17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C-4C45-B78C-EB9BA62544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691552687"/>
        <c:axId val="1691545487"/>
        <c:axId val="0"/>
      </c:bar3DChart>
      <c:catAx>
        <c:axId val="1691552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545487"/>
        <c:crosses val="autoZero"/>
        <c:auto val="1"/>
        <c:lblAlgn val="ctr"/>
        <c:lblOffset val="100"/>
        <c:noMultiLvlLbl val="0"/>
      </c:catAx>
      <c:valAx>
        <c:axId val="169154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552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Persentase Jumlah</a:t>
            </a:r>
            <a:r>
              <a:rPr lang="en-US" baseline="0"/>
              <a:t> Kondisi Jembatan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'GRAFIK KONDISI JEMBATAN'!$D$3</c:f>
              <c:strCache>
                <c:ptCount val="1"/>
                <c:pt idx="0">
                  <c:v>Jumlah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F55-4678-8F96-42803D71E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F55-4678-8F96-42803D71E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F55-4678-8F96-42803D71E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F55-4678-8F96-42803D71E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F55-4678-8F96-42803D71E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F55-4678-8F96-42803D71E3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KONDISI JEMBATAN'!$C$4:$C$9</c:f>
              <c:strCache>
                <c:ptCount val="6"/>
                <c:pt idx="0">
                  <c:v>Baik Sekali</c:v>
                </c:pt>
                <c:pt idx="1">
                  <c:v>Baik</c:v>
                </c:pt>
                <c:pt idx="2">
                  <c:v>Sedang</c:v>
                </c:pt>
                <c:pt idx="3">
                  <c:v>Rusak Ringan</c:v>
                </c:pt>
                <c:pt idx="4">
                  <c:v>Kritis</c:v>
                </c:pt>
                <c:pt idx="5">
                  <c:v>Runtuh</c:v>
                </c:pt>
              </c:strCache>
            </c:strRef>
          </c:cat>
          <c:val>
            <c:numRef>
              <c:f>'GRAFIK KONDISI JEMBATAN'!$D$4:$D$9</c:f>
              <c:numCache>
                <c:formatCode>General</c:formatCode>
                <c:ptCount val="6"/>
                <c:pt idx="0">
                  <c:v>1</c:v>
                </c:pt>
                <c:pt idx="1">
                  <c:v>98</c:v>
                </c:pt>
                <c:pt idx="2">
                  <c:v>27</c:v>
                </c:pt>
                <c:pt idx="3">
                  <c:v>17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E-492E-B2C6-6D05DACFD526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Jumlah</a:t>
            </a:r>
            <a:r>
              <a:rPr lang="en-US" baseline="0"/>
              <a:t> Program Penanganan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'GRAFIK KONDISI JEMBATAN'!$D$29</c:f>
              <c:strCache>
                <c:ptCount val="1"/>
                <c:pt idx="0">
                  <c:v>Jumlah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'GRAFIK KONDISI JEMBATAN'!$C$30:$C$34</c:f>
              <c:strCache>
                <c:ptCount val="5"/>
                <c:pt idx="0">
                  <c:v>Pemeliharaan Rutin</c:v>
                </c:pt>
                <c:pt idx="1">
                  <c:v>Perbaikan/Rehabilitasi</c:v>
                </c:pt>
                <c:pt idx="2">
                  <c:v>Rehabilitasi</c:v>
                </c:pt>
                <c:pt idx="3">
                  <c:v>Penggantian</c:v>
                </c:pt>
                <c:pt idx="4">
                  <c:v>Pembangunan Jembatan Baru</c:v>
                </c:pt>
              </c:strCache>
            </c:strRef>
          </c:cat>
          <c:val>
            <c:numRef>
              <c:f>'GRAFIK KONDISI JEMBATAN'!$D$30:$D$34</c:f>
              <c:numCache>
                <c:formatCode>General</c:formatCode>
                <c:ptCount val="5"/>
                <c:pt idx="0">
                  <c:v>99</c:v>
                </c:pt>
                <c:pt idx="1">
                  <c:v>27</c:v>
                </c:pt>
                <c:pt idx="2">
                  <c:v>17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E9E-96FE-7F6A3B4F8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4940687"/>
        <c:axId val="1067963023"/>
        <c:axId val="0"/>
      </c:bar3DChart>
      <c:catAx>
        <c:axId val="118494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963023"/>
        <c:crosses val="autoZero"/>
        <c:auto val="1"/>
        <c:lblAlgn val="ctr"/>
        <c:lblOffset val="100"/>
        <c:noMultiLvlLbl val="0"/>
      </c:catAx>
      <c:valAx>
        <c:axId val="10679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940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'GRAFIK KONDISI JEMBATAN'!$D$29</c:f>
              <c:strCache>
                <c:ptCount val="1"/>
                <c:pt idx="0">
                  <c:v>Jumlah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2B4-49CD-8A1E-EBFE47B00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2B4-49CD-8A1E-EBFE47B00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2B4-49CD-8A1E-EBFE47B00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2B4-49CD-8A1E-EBFE47B00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2B4-49CD-8A1E-EBFE47B006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KONDISI JEMBATAN'!$C$30:$C$34</c:f>
              <c:strCache>
                <c:ptCount val="5"/>
                <c:pt idx="0">
                  <c:v>Pemeliharaan Rutin</c:v>
                </c:pt>
                <c:pt idx="1">
                  <c:v>Perbaikan/Rehabilitasi</c:v>
                </c:pt>
                <c:pt idx="2">
                  <c:v>Rehabilitasi</c:v>
                </c:pt>
                <c:pt idx="3">
                  <c:v>Penggantian</c:v>
                </c:pt>
                <c:pt idx="4">
                  <c:v>Pembangunan Jembatan Baru</c:v>
                </c:pt>
              </c:strCache>
            </c:strRef>
          </c:cat>
          <c:val>
            <c:numRef>
              <c:f>'GRAFIK KONDISI JEMBATAN'!$D$30:$D$34</c:f>
              <c:numCache>
                <c:formatCode>General</c:formatCode>
                <c:ptCount val="5"/>
                <c:pt idx="0">
                  <c:v>99</c:v>
                </c:pt>
                <c:pt idx="1">
                  <c:v>27</c:v>
                </c:pt>
                <c:pt idx="2">
                  <c:v>17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CB2-9BD3-186DA6DB684E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2</xdr:row>
      <xdr:rowOff>3810</xdr:rowOff>
    </xdr:from>
    <xdr:to>
      <xdr:col>12</xdr:col>
      <xdr:colOff>579120</xdr:colOff>
      <xdr:row>21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9BDDF3-47C7-6669-01B6-21AF9AC4C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144780</xdr:colOff>
      <xdr:row>2</xdr:row>
      <xdr:rowOff>11430</xdr:rowOff>
    </xdr:from>
    <xdr:to>
      <xdr:col>21</xdr:col>
      <xdr:colOff>152400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7E5376-7DDD-8668-B38C-CE7F3BFF6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320040</xdr:colOff>
      <xdr:row>22</xdr:row>
      <xdr:rowOff>133350</xdr:rowOff>
    </xdr:from>
    <xdr:to>
      <xdr:col>13</xdr:col>
      <xdr:colOff>419100</xdr:colOff>
      <xdr:row>43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575012-DA9E-DC14-D592-2B47A842E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22</xdr:row>
      <xdr:rowOff>133350</xdr:rowOff>
    </xdr:from>
    <xdr:to>
      <xdr:col>21</xdr:col>
      <xdr:colOff>579120</xdr:colOff>
      <xdr:row>43</xdr:row>
      <xdr:rowOff>22860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95BF32-7E12-2ACB-6BEC-E501EBB00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2:N48"/>
  <sheetViews>
    <sheetView zoomScale="80" zoomScaleNormal="80" workbookViewId="0">
      <selection activeCell="D26" sqref="D26"/>
    </sheetView>
  </sheetViews>
  <sheetFormatPr defaultRowHeight="14.4" x14ac:dyDescent="0.3"/>
  <cols>
    <col min="2" max="2" width="5.109375" customWidth="1"/>
    <col min="3" max="3" width="7.5546875" customWidth="1"/>
    <col min="4" max="4" width="37.109375" customWidth="1"/>
    <col min="5" max="5" width="15.5546875" customWidth="1"/>
    <col min="6" max="6" width="28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5.88671875" customWidth="1"/>
    <col min="14" max="14" width="18.4414062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1445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264</v>
      </c>
      <c r="D4" s="2" t="s">
        <v>684</v>
      </c>
      <c r="E4" s="1" t="s">
        <v>700</v>
      </c>
      <c r="F4" s="4" t="s">
        <v>646</v>
      </c>
      <c r="G4" s="5">
        <v>47.5</v>
      </c>
      <c r="H4" s="5">
        <v>2.9</v>
      </c>
      <c r="I4" s="5">
        <v>4</v>
      </c>
      <c r="J4" s="6">
        <v>-6.9945110000000001</v>
      </c>
      <c r="K4" s="6">
        <v>111.378153</v>
      </c>
      <c r="L4" s="4" t="s">
        <v>669</v>
      </c>
      <c r="M4" s="4" t="s">
        <v>729</v>
      </c>
      <c r="N4" s="7" t="s">
        <v>183</v>
      </c>
    </row>
    <row r="5" spans="2:14" ht="15.6" x14ac:dyDescent="0.3">
      <c r="B5" s="1">
        <v>2</v>
      </c>
      <c r="C5" s="10">
        <v>147</v>
      </c>
      <c r="D5" s="2" t="s">
        <v>685</v>
      </c>
      <c r="E5" s="1" t="s">
        <v>701</v>
      </c>
      <c r="F5" s="4" t="s">
        <v>647</v>
      </c>
      <c r="G5" s="5">
        <v>16.8</v>
      </c>
      <c r="H5" s="5">
        <v>3.7</v>
      </c>
      <c r="I5" s="5">
        <v>2</v>
      </c>
      <c r="J5" s="6">
        <v>-7.0056459999999996</v>
      </c>
      <c r="K5" s="6">
        <v>111.382212</v>
      </c>
      <c r="L5" s="4" t="s">
        <v>670</v>
      </c>
      <c r="M5" s="4" t="s">
        <v>729</v>
      </c>
      <c r="N5" s="7" t="s">
        <v>182</v>
      </c>
    </row>
    <row r="6" spans="2:14" ht="15.6" x14ac:dyDescent="0.3">
      <c r="B6" s="1">
        <v>3</v>
      </c>
      <c r="C6" s="10">
        <v>132</v>
      </c>
      <c r="D6" s="2" t="s">
        <v>686</v>
      </c>
      <c r="E6" s="1" t="s">
        <v>702</v>
      </c>
      <c r="F6" s="4" t="s">
        <v>648</v>
      </c>
      <c r="G6" s="5">
        <v>12</v>
      </c>
      <c r="H6" s="5">
        <v>3.2</v>
      </c>
      <c r="I6" s="5">
        <v>1</v>
      </c>
      <c r="J6" s="6">
        <v>-6.9992679999999998</v>
      </c>
      <c r="K6" s="6">
        <v>111.392312</v>
      </c>
      <c r="L6" s="4" t="s">
        <v>670</v>
      </c>
      <c r="M6" s="4" t="s">
        <v>729</v>
      </c>
      <c r="N6" s="7" t="s">
        <v>182</v>
      </c>
    </row>
    <row r="7" spans="2:14" ht="15.6" x14ac:dyDescent="0.3">
      <c r="B7" s="1">
        <v>4</v>
      </c>
      <c r="C7" s="10" t="s">
        <v>1440</v>
      </c>
      <c r="D7" s="2" t="s">
        <v>687</v>
      </c>
      <c r="E7" s="1" t="s">
        <v>703</v>
      </c>
      <c r="F7" s="4" t="s">
        <v>473</v>
      </c>
      <c r="G7" s="5">
        <v>24.4</v>
      </c>
      <c r="H7" s="5">
        <v>6</v>
      </c>
      <c r="I7" s="5">
        <v>2</v>
      </c>
      <c r="J7" s="6">
        <v>-7.0106310000000001</v>
      </c>
      <c r="K7" s="6">
        <v>111.391256</v>
      </c>
      <c r="L7" s="4" t="s">
        <v>670</v>
      </c>
      <c r="M7" s="4" t="s">
        <v>729</v>
      </c>
      <c r="N7" s="7" t="s">
        <v>182</v>
      </c>
    </row>
    <row r="8" spans="2:14" ht="15.6" x14ac:dyDescent="0.3">
      <c r="B8" s="1">
        <v>5</v>
      </c>
      <c r="C8" s="10">
        <v>247</v>
      </c>
      <c r="D8" s="2" t="s">
        <v>688</v>
      </c>
      <c r="E8" s="1" t="s">
        <v>704</v>
      </c>
      <c r="F8" s="4" t="s">
        <v>649</v>
      </c>
      <c r="G8" s="5">
        <v>6.3</v>
      </c>
      <c r="H8" s="5">
        <v>3.6</v>
      </c>
      <c r="I8" s="5">
        <v>1</v>
      </c>
      <c r="J8" s="6">
        <v>-6.9982680000000004</v>
      </c>
      <c r="K8" s="6">
        <v>111.356729</v>
      </c>
      <c r="L8" s="4" t="s">
        <v>671</v>
      </c>
      <c r="M8" s="4" t="s">
        <v>729</v>
      </c>
      <c r="N8" s="7" t="s">
        <v>182</v>
      </c>
    </row>
    <row r="9" spans="2:14" ht="15.6" x14ac:dyDescent="0.3">
      <c r="B9" s="1">
        <v>6</v>
      </c>
      <c r="C9" s="10">
        <v>145</v>
      </c>
      <c r="D9" s="2" t="s">
        <v>689</v>
      </c>
      <c r="E9" s="1" t="s">
        <v>705</v>
      </c>
      <c r="F9" s="4" t="s">
        <v>650</v>
      </c>
      <c r="G9" s="5">
        <v>12</v>
      </c>
      <c r="H9" s="5">
        <v>4.5999999999999996</v>
      </c>
      <c r="I9" s="5">
        <v>1</v>
      </c>
      <c r="J9" s="6">
        <v>-7.0190789999999996</v>
      </c>
      <c r="K9" s="6">
        <v>111.40069</v>
      </c>
      <c r="L9" s="4" t="s">
        <v>672</v>
      </c>
      <c r="M9" s="4" t="s">
        <v>729</v>
      </c>
      <c r="N9" s="2" t="s">
        <v>182</v>
      </c>
    </row>
    <row r="10" spans="2:14" ht="15.6" x14ac:dyDescent="0.3">
      <c r="B10" s="1">
        <v>7</v>
      </c>
      <c r="C10" s="10" t="s">
        <v>1441</v>
      </c>
      <c r="D10" s="2" t="s">
        <v>690</v>
      </c>
      <c r="E10" s="1" t="s">
        <v>706</v>
      </c>
      <c r="F10" s="4" t="s">
        <v>472</v>
      </c>
      <c r="G10" s="5">
        <v>22.6</v>
      </c>
      <c r="H10" s="5">
        <v>4.2</v>
      </c>
      <c r="I10" s="5">
        <v>2</v>
      </c>
      <c r="J10" s="6">
        <v>-7.0285520000000004</v>
      </c>
      <c r="K10" s="6">
        <v>111.40981499999999</v>
      </c>
      <c r="L10" s="4" t="s">
        <v>672</v>
      </c>
      <c r="M10" s="4" t="s">
        <v>729</v>
      </c>
      <c r="N10" s="2" t="s">
        <v>182</v>
      </c>
    </row>
    <row r="11" spans="2:14" ht="15.6" x14ac:dyDescent="0.3">
      <c r="B11" s="1">
        <v>8</v>
      </c>
      <c r="C11" s="10" t="s">
        <v>1441</v>
      </c>
      <c r="D11" s="2" t="s">
        <v>690</v>
      </c>
      <c r="E11" s="1" t="s">
        <v>707</v>
      </c>
      <c r="F11" s="4" t="s">
        <v>474</v>
      </c>
      <c r="G11" s="5">
        <v>5.4</v>
      </c>
      <c r="H11" s="5">
        <v>4.5999999999999996</v>
      </c>
      <c r="I11" s="5">
        <v>1</v>
      </c>
      <c r="J11" s="6">
        <v>-7.0255999999999998</v>
      </c>
      <c r="K11" s="6">
        <v>111.41003000000001</v>
      </c>
      <c r="L11" s="4" t="s">
        <v>672</v>
      </c>
      <c r="M11" s="4" t="s">
        <v>729</v>
      </c>
      <c r="N11" s="2" t="s">
        <v>182</v>
      </c>
    </row>
    <row r="12" spans="2:14" ht="15.6" x14ac:dyDescent="0.3">
      <c r="B12" s="1">
        <v>9</v>
      </c>
      <c r="C12" s="10" t="s">
        <v>1441</v>
      </c>
      <c r="D12" s="2" t="s">
        <v>690</v>
      </c>
      <c r="E12" s="1" t="s">
        <v>708</v>
      </c>
      <c r="F12" s="4" t="s">
        <v>473</v>
      </c>
      <c r="G12" s="5">
        <v>26</v>
      </c>
      <c r="H12" s="5">
        <v>5.3</v>
      </c>
      <c r="I12" s="5">
        <v>2</v>
      </c>
      <c r="J12" s="6">
        <v>-7.0056929999999999</v>
      </c>
      <c r="K12" s="6">
        <v>111.410088</v>
      </c>
      <c r="L12" s="4" t="s">
        <v>672</v>
      </c>
      <c r="M12" s="4" t="s">
        <v>729</v>
      </c>
      <c r="N12" s="2" t="s">
        <v>182</v>
      </c>
    </row>
    <row r="13" spans="2:14" ht="15.6" x14ac:dyDescent="0.3">
      <c r="B13" s="1">
        <v>10</v>
      </c>
      <c r="C13" s="10" t="s">
        <v>1440</v>
      </c>
      <c r="D13" s="8" t="s">
        <v>687</v>
      </c>
      <c r="E13" s="1" t="s">
        <v>709</v>
      </c>
      <c r="F13" s="4" t="s">
        <v>474</v>
      </c>
      <c r="G13" s="5">
        <v>24</v>
      </c>
      <c r="H13" s="5">
        <v>6.1</v>
      </c>
      <c r="I13" s="5">
        <v>2</v>
      </c>
      <c r="J13" s="6">
        <v>-7.0152299999999999</v>
      </c>
      <c r="K13" s="6">
        <v>111.385195</v>
      </c>
      <c r="L13" s="4" t="s">
        <v>673</v>
      </c>
      <c r="M13" s="4" t="s">
        <v>729</v>
      </c>
      <c r="N13" s="2" t="s">
        <v>182</v>
      </c>
    </row>
    <row r="14" spans="2:14" ht="15.6" x14ac:dyDescent="0.3">
      <c r="B14" s="1">
        <v>11</v>
      </c>
      <c r="C14" s="10" t="s">
        <v>1440</v>
      </c>
      <c r="D14" s="2" t="s">
        <v>687</v>
      </c>
      <c r="E14" s="1" t="s">
        <v>710</v>
      </c>
      <c r="F14" s="4" t="s">
        <v>472</v>
      </c>
      <c r="G14" s="5">
        <v>12</v>
      </c>
      <c r="H14" s="5">
        <v>5.0999999999999996</v>
      </c>
      <c r="I14" s="5">
        <v>1</v>
      </c>
      <c r="J14" s="6">
        <v>-7.019768</v>
      </c>
      <c r="K14" s="6">
        <v>111.377696</v>
      </c>
      <c r="L14" s="4" t="s">
        <v>673</v>
      </c>
      <c r="M14" s="4" t="s">
        <v>729</v>
      </c>
      <c r="N14" s="2" t="s">
        <v>182</v>
      </c>
    </row>
    <row r="15" spans="2:14" ht="15.6" x14ac:dyDescent="0.3">
      <c r="B15" s="1">
        <v>12</v>
      </c>
      <c r="C15" s="10">
        <v>147</v>
      </c>
      <c r="D15" s="2" t="s">
        <v>685</v>
      </c>
      <c r="E15" s="1" t="s">
        <v>711</v>
      </c>
      <c r="F15" s="4" t="s">
        <v>651</v>
      </c>
      <c r="G15" s="5">
        <v>5.4</v>
      </c>
      <c r="H15" s="5">
        <v>4.5</v>
      </c>
      <c r="I15" s="5">
        <v>1</v>
      </c>
      <c r="J15" s="6">
        <v>-7.01539</v>
      </c>
      <c r="K15" s="6">
        <v>111.368979</v>
      </c>
      <c r="L15" s="4" t="s">
        <v>674</v>
      </c>
      <c r="M15" s="4" t="s">
        <v>729</v>
      </c>
      <c r="N15" s="2" t="s">
        <v>182</v>
      </c>
    </row>
    <row r="16" spans="2:14" ht="15.6" x14ac:dyDescent="0.3">
      <c r="B16" s="1">
        <v>13</v>
      </c>
      <c r="C16" s="10">
        <v>149</v>
      </c>
      <c r="D16" s="2" t="s">
        <v>691</v>
      </c>
      <c r="E16" s="1" t="s">
        <v>712</v>
      </c>
      <c r="F16" s="4" t="s">
        <v>652</v>
      </c>
      <c r="G16" s="5">
        <v>6.2</v>
      </c>
      <c r="H16" s="5">
        <v>4</v>
      </c>
      <c r="I16" s="5">
        <v>1</v>
      </c>
      <c r="J16" s="6">
        <v>-7.0353649999999996</v>
      </c>
      <c r="K16" s="6">
        <v>111.37969099999999</v>
      </c>
      <c r="L16" s="4" t="s">
        <v>675</v>
      </c>
      <c r="M16" s="4" t="s">
        <v>729</v>
      </c>
      <c r="N16" s="2" t="s">
        <v>182</v>
      </c>
    </row>
    <row r="17" spans="2:14" ht="15.6" x14ac:dyDescent="0.3">
      <c r="B17" s="1">
        <v>14</v>
      </c>
      <c r="C17" s="10" t="s">
        <v>1440</v>
      </c>
      <c r="D17" s="2" t="s">
        <v>687</v>
      </c>
      <c r="E17" s="1" t="s">
        <v>713</v>
      </c>
      <c r="F17" s="4" t="s">
        <v>653</v>
      </c>
      <c r="G17" s="5">
        <v>8.6</v>
      </c>
      <c r="H17" s="5">
        <v>8.1999999999999993</v>
      </c>
      <c r="I17" s="5">
        <v>1</v>
      </c>
      <c r="J17" s="6">
        <v>-7.0293400000000004</v>
      </c>
      <c r="K17" s="6">
        <v>111.36914</v>
      </c>
      <c r="L17" s="4" t="s">
        <v>675</v>
      </c>
      <c r="M17" s="4" t="s">
        <v>729</v>
      </c>
      <c r="N17" s="2" t="s">
        <v>182</v>
      </c>
    </row>
    <row r="18" spans="2:14" ht="15.6" x14ac:dyDescent="0.3">
      <c r="B18" s="1">
        <v>15</v>
      </c>
      <c r="C18" s="10">
        <v>282</v>
      </c>
      <c r="D18" s="2" t="s">
        <v>692</v>
      </c>
      <c r="E18" s="1" t="s">
        <v>714</v>
      </c>
      <c r="F18" s="4" t="s">
        <v>654</v>
      </c>
      <c r="G18" s="5">
        <v>13</v>
      </c>
      <c r="H18" s="5">
        <v>3</v>
      </c>
      <c r="I18" s="5">
        <v>1</v>
      </c>
      <c r="J18" s="6">
        <v>-7.0548099999999998</v>
      </c>
      <c r="K18" s="6">
        <v>111.370604</v>
      </c>
      <c r="L18" s="4" t="s">
        <v>676</v>
      </c>
      <c r="M18" s="4" t="s">
        <v>729</v>
      </c>
      <c r="N18" s="2" t="s">
        <v>182</v>
      </c>
    </row>
    <row r="19" spans="2:14" ht="15.6" x14ac:dyDescent="0.3">
      <c r="B19" s="1">
        <v>16</v>
      </c>
      <c r="C19" s="10">
        <v>190</v>
      </c>
      <c r="D19" s="2" t="s">
        <v>693</v>
      </c>
      <c r="E19" s="1" t="s">
        <v>715</v>
      </c>
      <c r="F19" s="4" t="s">
        <v>655</v>
      </c>
      <c r="G19" s="5">
        <v>7.6</v>
      </c>
      <c r="H19" s="5">
        <v>4</v>
      </c>
      <c r="I19" s="5">
        <v>1</v>
      </c>
      <c r="J19" s="6">
        <v>-7.048603</v>
      </c>
      <c r="K19" s="6">
        <v>111.36276700000001</v>
      </c>
      <c r="L19" s="4" t="s">
        <v>676</v>
      </c>
      <c r="M19" s="4" t="s">
        <v>729</v>
      </c>
      <c r="N19" s="2" t="s">
        <v>182</v>
      </c>
    </row>
    <row r="20" spans="2:14" ht="15.6" x14ac:dyDescent="0.3">
      <c r="B20" s="1">
        <v>17</v>
      </c>
      <c r="C20" s="10">
        <v>250</v>
      </c>
      <c r="D20" s="2" t="s">
        <v>694</v>
      </c>
      <c r="E20" s="1" t="s">
        <v>716</v>
      </c>
      <c r="F20" s="4" t="s">
        <v>656</v>
      </c>
      <c r="G20" s="5">
        <v>12</v>
      </c>
      <c r="H20" s="5">
        <v>3.2</v>
      </c>
      <c r="I20" s="5">
        <v>1</v>
      </c>
      <c r="J20" s="6">
        <v>-7.1000769999999997</v>
      </c>
      <c r="K20" s="6">
        <v>111.392027</v>
      </c>
      <c r="L20" s="4" t="s">
        <v>677</v>
      </c>
      <c r="M20" s="4" t="s">
        <v>729</v>
      </c>
      <c r="N20" s="2" t="s">
        <v>182</v>
      </c>
    </row>
    <row r="21" spans="2:14" ht="15.6" x14ac:dyDescent="0.3">
      <c r="B21" s="1">
        <v>18</v>
      </c>
      <c r="C21" s="10" t="s">
        <v>1395</v>
      </c>
      <c r="D21" s="2" t="s">
        <v>695</v>
      </c>
      <c r="E21" s="1" t="s">
        <v>717</v>
      </c>
      <c r="F21" s="4" t="s">
        <v>657</v>
      </c>
      <c r="G21" s="5">
        <v>32</v>
      </c>
      <c r="H21" s="5">
        <v>4</v>
      </c>
      <c r="I21" s="5">
        <v>3</v>
      </c>
      <c r="J21" s="6">
        <v>-7.0177230000000002</v>
      </c>
      <c r="K21" s="6">
        <v>111.33929999999999</v>
      </c>
      <c r="L21" s="4" t="s">
        <v>678</v>
      </c>
      <c r="M21" s="4" t="s">
        <v>729</v>
      </c>
      <c r="N21" s="2" t="s">
        <v>183</v>
      </c>
    </row>
    <row r="22" spans="2:14" ht="15.6" x14ac:dyDescent="0.3">
      <c r="B22" s="1">
        <v>19</v>
      </c>
      <c r="C22" s="10" t="s">
        <v>1380</v>
      </c>
      <c r="D22" s="2" t="s">
        <v>616</v>
      </c>
      <c r="E22" s="1" t="s">
        <v>718</v>
      </c>
      <c r="F22" s="4" t="s">
        <v>658</v>
      </c>
      <c r="G22" s="5">
        <v>8.6</v>
      </c>
      <c r="H22" s="5">
        <v>4.5</v>
      </c>
      <c r="I22" s="5">
        <v>1</v>
      </c>
      <c r="J22" s="6">
        <v>-7.0069410000000003</v>
      </c>
      <c r="K22" s="6">
        <v>111.348682</v>
      </c>
      <c r="L22" s="4" t="s">
        <v>678</v>
      </c>
      <c r="M22" s="4" t="s">
        <v>729</v>
      </c>
      <c r="N22" s="2" t="s">
        <v>182</v>
      </c>
    </row>
    <row r="23" spans="2:14" ht="15.6" x14ac:dyDescent="0.3">
      <c r="B23" s="1">
        <v>20</v>
      </c>
      <c r="C23" s="10" t="s">
        <v>1442</v>
      </c>
      <c r="D23" s="2" t="s">
        <v>696</v>
      </c>
      <c r="E23" s="1" t="s">
        <v>719</v>
      </c>
      <c r="F23" s="4" t="s">
        <v>659</v>
      </c>
      <c r="G23" s="5">
        <v>46</v>
      </c>
      <c r="H23" s="5">
        <v>3.6</v>
      </c>
      <c r="I23" s="5">
        <v>3</v>
      </c>
      <c r="J23" s="6">
        <v>-7.0286499999999998</v>
      </c>
      <c r="K23" s="6">
        <v>111.347781</v>
      </c>
      <c r="L23" s="4" t="s">
        <v>679</v>
      </c>
      <c r="M23" s="4" t="s">
        <v>729</v>
      </c>
      <c r="N23" s="2" t="s">
        <v>183</v>
      </c>
    </row>
    <row r="24" spans="2:14" ht="15.6" x14ac:dyDescent="0.3">
      <c r="B24" s="1">
        <v>21</v>
      </c>
      <c r="C24" s="10">
        <v>190</v>
      </c>
      <c r="D24" s="2" t="s">
        <v>693</v>
      </c>
      <c r="E24" s="1" t="s">
        <v>720</v>
      </c>
      <c r="F24" s="4" t="s">
        <v>660</v>
      </c>
      <c r="G24" s="5">
        <v>3.5</v>
      </c>
      <c r="H24" s="5">
        <v>4</v>
      </c>
      <c r="I24" s="5">
        <v>1</v>
      </c>
      <c r="J24" s="6">
        <v>-7.0341180000000003</v>
      </c>
      <c r="K24" s="6">
        <v>111.368424</v>
      </c>
      <c r="L24" s="4" t="s">
        <v>680</v>
      </c>
      <c r="M24" s="4" t="s">
        <v>729</v>
      </c>
      <c r="N24" s="2" t="s">
        <v>182</v>
      </c>
    </row>
    <row r="25" spans="2:14" ht="30" x14ac:dyDescent="0.3">
      <c r="B25" s="1">
        <v>22</v>
      </c>
      <c r="C25" s="10">
        <v>245</v>
      </c>
      <c r="D25" s="9" t="s">
        <v>697</v>
      </c>
      <c r="E25" s="1" t="s">
        <v>721</v>
      </c>
      <c r="F25" s="4" t="s">
        <v>661</v>
      </c>
      <c r="G25" s="5">
        <v>4.8</v>
      </c>
      <c r="H25" s="5">
        <v>3.3</v>
      </c>
      <c r="I25" s="5">
        <v>1</v>
      </c>
      <c r="J25" s="6">
        <v>-7.0350149999999996</v>
      </c>
      <c r="K25" s="6">
        <v>111.36020000000001</v>
      </c>
      <c r="L25" s="4" t="s">
        <v>681</v>
      </c>
      <c r="M25" s="4" t="s">
        <v>729</v>
      </c>
      <c r="N25" s="2" t="s">
        <v>182</v>
      </c>
    </row>
    <row r="26" spans="2:14" ht="15.6" x14ac:dyDescent="0.3">
      <c r="B26" s="1">
        <v>23</v>
      </c>
      <c r="C26" s="10" t="s">
        <v>1440</v>
      </c>
      <c r="D26" s="2" t="s">
        <v>687</v>
      </c>
      <c r="E26" s="1" t="s">
        <v>722</v>
      </c>
      <c r="F26" s="4" t="s">
        <v>662</v>
      </c>
      <c r="G26" s="5">
        <v>12.2</v>
      </c>
      <c r="H26" s="5">
        <v>4.7</v>
      </c>
      <c r="I26" s="5">
        <v>1</v>
      </c>
      <c r="J26" s="6">
        <v>-7.0302490000000004</v>
      </c>
      <c r="K26" s="6">
        <v>111.353437</v>
      </c>
      <c r="L26" s="4" t="s">
        <v>681</v>
      </c>
      <c r="M26" s="4" t="s">
        <v>729</v>
      </c>
      <c r="N26" s="2" t="s">
        <v>182</v>
      </c>
    </row>
    <row r="27" spans="2:14" ht="15.6" x14ac:dyDescent="0.3">
      <c r="B27" s="1">
        <v>24</v>
      </c>
      <c r="C27" s="10">
        <v>273</v>
      </c>
      <c r="D27" s="2" t="s">
        <v>698</v>
      </c>
      <c r="E27" s="1" t="s">
        <v>723</v>
      </c>
      <c r="F27" s="4" t="s">
        <v>663</v>
      </c>
      <c r="G27" s="5">
        <v>6.4</v>
      </c>
      <c r="H27" s="5">
        <v>3.3</v>
      </c>
      <c r="I27" s="5">
        <v>1</v>
      </c>
      <c r="J27" s="6">
        <v>-7.0502279999999997</v>
      </c>
      <c r="K27" s="6">
        <v>111.345682</v>
      </c>
      <c r="L27" s="4" t="s">
        <v>682</v>
      </c>
      <c r="M27" s="4" t="s">
        <v>729</v>
      </c>
      <c r="N27" s="2" t="s">
        <v>182</v>
      </c>
    </row>
    <row r="28" spans="2:14" ht="15.6" x14ac:dyDescent="0.3">
      <c r="B28" s="1">
        <v>25</v>
      </c>
      <c r="C28" s="10">
        <v>273</v>
      </c>
      <c r="D28" s="2" t="s">
        <v>698</v>
      </c>
      <c r="E28" s="1" t="s">
        <v>724</v>
      </c>
      <c r="F28" s="4" t="s">
        <v>664</v>
      </c>
      <c r="G28" s="5">
        <v>10</v>
      </c>
      <c r="H28" s="5">
        <v>3.3</v>
      </c>
      <c r="I28" s="5">
        <v>1</v>
      </c>
      <c r="J28" s="6">
        <v>-7.0449619999999999</v>
      </c>
      <c r="K28" s="6">
        <v>111.345353</v>
      </c>
      <c r="L28" s="4" t="s">
        <v>682</v>
      </c>
      <c r="M28" s="4" t="s">
        <v>729</v>
      </c>
      <c r="N28" s="2" t="s">
        <v>182</v>
      </c>
    </row>
    <row r="29" spans="2:14" ht="15.6" x14ac:dyDescent="0.3">
      <c r="B29" s="1">
        <v>26</v>
      </c>
      <c r="C29" s="10">
        <v>190</v>
      </c>
      <c r="D29" s="2" t="s">
        <v>693</v>
      </c>
      <c r="E29" s="1" t="s">
        <v>725</v>
      </c>
      <c r="F29" s="4" t="s">
        <v>665</v>
      </c>
      <c r="G29" s="5">
        <v>12.8</v>
      </c>
      <c r="H29" s="5">
        <v>3.5</v>
      </c>
      <c r="I29" s="5">
        <v>1</v>
      </c>
      <c r="J29" s="6">
        <v>-7.0451699999999997</v>
      </c>
      <c r="K29" s="6">
        <v>111.35279800000001</v>
      </c>
      <c r="L29" s="4" t="s">
        <v>682</v>
      </c>
      <c r="M29" s="4" t="s">
        <v>729</v>
      </c>
      <c r="N29" s="2" t="s">
        <v>182</v>
      </c>
    </row>
    <row r="30" spans="2:14" ht="15.6" x14ac:dyDescent="0.3">
      <c r="B30" s="1">
        <v>27</v>
      </c>
      <c r="C30" s="10">
        <v>215</v>
      </c>
      <c r="D30" s="2" t="s">
        <v>699</v>
      </c>
      <c r="E30" s="1" t="s">
        <v>726</v>
      </c>
      <c r="F30" s="4" t="s">
        <v>666</v>
      </c>
      <c r="G30" s="5">
        <v>24</v>
      </c>
      <c r="H30" s="5">
        <v>3.9</v>
      </c>
      <c r="I30" s="5">
        <v>2</v>
      </c>
      <c r="J30" s="6">
        <v>-7.04514</v>
      </c>
      <c r="K30" s="6">
        <v>111.336601</v>
      </c>
      <c r="L30" s="4" t="s">
        <v>683</v>
      </c>
      <c r="M30" s="4" t="s">
        <v>729</v>
      </c>
      <c r="N30" s="2" t="s">
        <v>182</v>
      </c>
    </row>
    <row r="31" spans="2:14" ht="15.6" x14ac:dyDescent="0.3">
      <c r="B31" s="1">
        <v>28</v>
      </c>
      <c r="C31" s="10">
        <v>273</v>
      </c>
      <c r="D31" s="2" t="s">
        <v>698</v>
      </c>
      <c r="E31" s="1" t="s">
        <v>727</v>
      </c>
      <c r="F31" s="4" t="s">
        <v>667</v>
      </c>
      <c r="G31" s="5">
        <v>12</v>
      </c>
      <c r="H31" s="5">
        <v>2.6</v>
      </c>
      <c r="I31" s="5">
        <v>1</v>
      </c>
      <c r="J31" s="6">
        <v>-7.0552679999999999</v>
      </c>
      <c r="K31" s="6">
        <v>111.340357</v>
      </c>
      <c r="L31" s="4" t="s">
        <v>683</v>
      </c>
      <c r="M31" s="4" t="s">
        <v>729</v>
      </c>
      <c r="N31" s="2" t="s">
        <v>182</v>
      </c>
    </row>
    <row r="32" spans="2:14" ht="15.6" x14ac:dyDescent="0.3">
      <c r="B32" s="1">
        <v>29</v>
      </c>
      <c r="C32" s="11">
        <v>190</v>
      </c>
      <c r="D32" s="2" t="s">
        <v>693</v>
      </c>
      <c r="E32" s="1" t="s">
        <v>728</v>
      </c>
      <c r="F32" s="4" t="s">
        <v>668</v>
      </c>
      <c r="G32" s="5">
        <v>23.5</v>
      </c>
      <c r="H32" s="5">
        <v>4</v>
      </c>
      <c r="I32" s="5">
        <v>2</v>
      </c>
      <c r="J32" s="6">
        <v>-7.0470569999999997</v>
      </c>
      <c r="K32" s="6">
        <v>111.35508799999999</v>
      </c>
      <c r="L32" s="4" t="s">
        <v>271</v>
      </c>
      <c r="M32" s="4" t="s">
        <v>729</v>
      </c>
      <c r="N32" s="2" t="s">
        <v>182</v>
      </c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B2:N48"/>
  <sheetViews>
    <sheetView topLeftCell="A8" zoomScale="80" zoomScaleNormal="80" workbookViewId="0">
      <selection activeCell="B2" sqref="B2:N33"/>
    </sheetView>
  </sheetViews>
  <sheetFormatPr defaultRowHeight="14.4" x14ac:dyDescent="0.3"/>
  <cols>
    <col min="2" max="2" width="5.109375" customWidth="1"/>
    <col min="3" max="3" width="7.5546875" customWidth="1"/>
    <col min="4" max="4" width="28.33203125" customWidth="1"/>
    <col min="5" max="5" width="15.5546875" customWidth="1"/>
    <col min="6" max="6" width="29.8867187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1.109375" customWidth="1"/>
    <col min="13" max="13" width="16.1093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" x14ac:dyDescent="0.3">
      <c r="B4" s="1">
        <v>1</v>
      </c>
      <c r="C4" s="10" t="s">
        <v>1398</v>
      </c>
      <c r="D4" s="4" t="s">
        <v>1236</v>
      </c>
      <c r="E4" s="1" t="s">
        <v>1243</v>
      </c>
      <c r="F4" s="4" t="s">
        <v>1204</v>
      </c>
      <c r="G4" s="5">
        <v>50</v>
      </c>
      <c r="H4" s="5">
        <v>7.4</v>
      </c>
      <c r="I4" s="5">
        <v>4</v>
      </c>
      <c r="J4" s="6">
        <v>-7.2157349999999996</v>
      </c>
      <c r="K4" s="6">
        <v>111.457683</v>
      </c>
      <c r="L4" s="4" t="s">
        <v>1229</v>
      </c>
      <c r="M4" s="4" t="s">
        <v>1273</v>
      </c>
      <c r="N4" s="4" t="s">
        <v>183</v>
      </c>
    </row>
    <row r="5" spans="2:14" ht="15" x14ac:dyDescent="0.3">
      <c r="B5" s="1">
        <v>2</v>
      </c>
      <c r="C5" s="10">
        <v>136</v>
      </c>
      <c r="D5" s="4" t="s">
        <v>1237</v>
      </c>
      <c r="E5" s="1" t="s">
        <v>1244</v>
      </c>
      <c r="F5" s="4" t="s">
        <v>1205</v>
      </c>
      <c r="G5" s="5">
        <v>12.3</v>
      </c>
      <c r="H5" s="5">
        <v>3.2</v>
      </c>
      <c r="I5" s="5">
        <v>1</v>
      </c>
      <c r="J5" s="6">
        <v>-7.209168</v>
      </c>
      <c r="K5" s="6">
        <v>111.455432</v>
      </c>
      <c r="L5" s="4" t="s">
        <v>1229</v>
      </c>
      <c r="M5" s="4" t="s">
        <v>1273</v>
      </c>
      <c r="N5" s="4" t="s">
        <v>182</v>
      </c>
    </row>
    <row r="6" spans="2:14" ht="15" x14ac:dyDescent="0.3">
      <c r="B6" s="1">
        <v>3</v>
      </c>
      <c r="C6" s="10">
        <v>136</v>
      </c>
      <c r="D6" s="4" t="s">
        <v>1237</v>
      </c>
      <c r="E6" s="1" t="s">
        <v>1245</v>
      </c>
      <c r="F6" s="4" t="s">
        <v>1206</v>
      </c>
      <c r="G6" s="5">
        <v>4.5</v>
      </c>
      <c r="H6" s="5">
        <v>3.5</v>
      </c>
      <c r="I6" s="5">
        <v>1</v>
      </c>
      <c r="J6" s="6">
        <v>-7.2039020000000002</v>
      </c>
      <c r="K6" s="6">
        <v>111.44525</v>
      </c>
      <c r="L6" s="4" t="s">
        <v>1229</v>
      </c>
      <c r="M6" s="4" t="s">
        <v>1273</v>
      </c>
      <c r="N6" s="4" t="s">
        <v>182</v>
      </c>
    </row>
    <row r="7" spans="2:14" ht="15" x14ac:dyDescent="0.3">
      <c r="B7" s="1">
        <v>4</v>
      </c>
      <c r="C7" s="10">
        <v>136</v>
      </c>
      <c r="D7" s="4" t="s">
        <v>1237</v>
      </c>
      <c r="E7" s="1" t="s">
        <v>1246</v>
      </c>
      <c r="F7" s="4" t="s">
        <v>1207</v>
      </c>
      <c r="G7" s="5">
        <v>12</v>
      </c>
      <c r="H7" s="5">
        <v>5</v>
      </c>
      <c r="I7" s="5">
        <v>3</v>
      </c>
      <c r="J7" s="6">
        <v>-7.2020780000000002</v>
      </c>
      <c r="K7" s="6">
        <v>111.440759</v>
      </c>
      <c r="L7" s="4" t="s">
        <v>1229</v>
      </c>
      <c r="M7" s="4" t="s">
        <v>1273</v>
      </c>
      <c r="N7" s="4" t="s">
        <v>183</v>
      </c>
    </row>
    <row r="8" spans="2:14" ht="15" x14ac:dyDescent="0.3">
      <c r="B8" s="1">
        <v>5</v>
      </c>
      <c r="C8" s="10" t="s">
        <v>1399</v>
      </c>
      <c r="D8" s="4" t="s">
        <v>977</v>
      </c>
      <c r="E8" s="1" t="s">
        <v>1247</v>
      </c>
      <c r="F8" s="4" t="s">
        <v>1208</v>
      </c>
      <c r="G8" s="5">
        <v>36.299999999999997</v>
      </c>
      <c r="H8" s="5">
        <v>4.5</v>
      </c>
      <c r="I8" s="5">
        <v>43</v>
      </c>
      <c r="J8" s="6">
        <v>-7.2449190000000003</v>
      </c>
      <c r="K8" s="6">
        <v>111.48352199999999</v>
      </c>
      <c r="L8" s="4" t="s">
        <v>1230</v>
      </c>
      <c r="M8" s="4" t="s">
        <v>1273</v>
      </c>
      <c r="N8" s="4" t="s">
        <v>183</v>
      </c>
    </row>
    <row r="9" spans="2:14" ht="15" x14ac:dyDescent="0.3">
      <c r="B9" s="1">
        <v>6</v>
      </c>
      <c r="C9" s="10">
        <v>189</v>
      </c>
      <c r="D9" s="4" t="s">
        <v>1238</v>
      </c>
      <c r="E9" s="1" t="s">
        <v>1248</v>
      </c>
      <c r="F9" s="4" t="s">
        <v>1209</v>
      </c>
      <c r="G9" s="5">
        <v>6.1</v>
      </c>
      <c r="H9" s="5">
        <v>3</v>
      </c>
      <c r="I9" s="5">
        <v>1</v>
      </c>
      <c r="J9" s="6">
        <v>-7.2390239999999997</v>
      </c>
      <c r="K9" s="6">
        <v>111.429328</v>
      </c>
      <c r="L9" s="4" t="s">
        <v>1231</v>
      </c>
      <c r="M9" s="4" t="s">
        <v>1273</v>
      </c>
      <c r="N9" s="15" t="s">
        <v>182</v>
      </c>
    </row>
    <row r="10" spans="2:14" ht="15" x14ac:dyDescent="0.3">
      <c r="B10" s="1">
        <v>7</v>
      </c>
      <c r="C10" s="10">
        <v>189</v>
      </c>
      <c r="D10" s="4" t="s">
        <v>1238</v>
      </c>
      <c r="E10" s="1" t="s">
        <v>1249</v>
      </c>
      <c r="F10" s="4" t="s">
        <v>1210</v>
      </c>
      <c r="G10" s="5">
        <v>10.5</v>
      </c>
      <c r="H10" s="5">
        <v>2.7</v>
      </c>
      <c r="I10" s="5">
        <v>1</v>
      </c>
      <c r="J10" s="6">
        <v>-7.2416280000000004</v>
      </c>
      <c r="K10" s="6">
        <v>111.430373</v>
      </c>
      <c r="L10" s="4" t="s">
        <v>1231</v>
      </c>
      <c r="M10" s="4" t="s">
        <v>1273</v>
      </c>
      <c r="N10" s="15" t="s">
        <v>182</v>
      </c>
    </row>
    <row r="11" spans="2:14" ht="15" x14ac:dyDescent="0.3">
      <c r="B11" s="1">
        <v>8</v>
      </c>
      <c r="C11" s="10" t="s">
        <v>1400</v>
      </c>
      <c r="D11" s="9" t="s">
        <v>1239</v>
      </c>
      <c r="E11" s="1" t="s">
        <v>1250</v>
      </c>
      <c r="F11" s="4" t="s">
        <v>1208</v>
      </c>
      <c r="G11" s="5">
        <v>8</v>
      </c>
      <c r="H11" s="5">
        <v>7</v>
      </c>
      <c r="I11" s="5">
        <v>1</v>
      </c>
      <c r="J11" s="6">
        <v>-7.242998</v>
      </c>
      <c r="K11" s="6">
        <v>111.448396</v>
      </c>
      <c r="L11" s="4" t="s">
        <v>1231</v>
      </c>
      <c r="M11" s="4" t="s">
        <v>1273</v>
      </c>
      <c r="N11" s="15" t="s">
        <v>182</v>
      </c>
    </row>
    <row r="12" spans="2:14" ht="15" x14ac:dyDescent="0.3">
      <c r="B12" s="1">
        <v>9</v>
      </c>
      <c r="C12" s="10" t="s">
        <v>1391</v>
      </c>
      <c r="D12" s="4" t="s">
        <v>1065</v>
      </c>
      <c r="E12" s="1" t="s">
        <v>1251</v>
      </c>
      <c r="F12" s="4" t="s">
        <v>1211</v>
      </c>
      <c r="G12" s="5">
        <v>4.5999999999999996</v>
      </c>
      <c r="H12" s="5">
        <v>4.5</v>
      </c>
      <c r="I12" s="5">
        <v>1</v>
      </c>
      <c r="J12" s="6">
        <v>-7.2444480000000002</v>
      </c>
      <c r="K12" s="6">
        <v>111.45198600000001</v>
      </c>
      <c r="L12" s="4" t="s">
        <v>1231</v>
      </c>
      <c r="M12" s="4" t="s">
        <v>1273</v>
      </c>
      <c r="N12" s="15" t="s">
        <v>182</v>
      </c>
    </row>
    <row r="13" spans="2:14" ht="15" x14ac:dyDescent="0.3">
      <c r="B13" s="1">
        <v>10</v>
      </c>
      <c r="C13" s="10" t="s">
        <v>1401</v>
      </c>
      <c r="D13" s="9" t="s">
        <v>1240</v>
      </c>
      <c r="E13" s="1" t="s">
        <v>1252</v>
      </c>
      <c r="F13" s="4" t="s">
        <v>1212</v>
      </c>
      <c r="G13" s="5">
        <v>8.4</v>
      </c>
      <c r="H13" s="5">
        <v>4.4000000000000004</v>
      </c>
      <c r="I13" s="5">
        <v>1</v>
      </c>
      <c r="J13" s="6">
        <v>-7.233339</v>
      </c>
      <c r="K13" s="6">
        <v>111.45925099999999</v>
      </c>
      <c r="L13" s="4" t="s">
        <v>1231</v>
      </c>
      <c r="M13" s="4" t="s">
        <v>1273</v>
      </c>
      <c r="N13" s="15" t="s">
        <v>182</v>
      </c>
    </row>
    <row r="14" spans="2:14" ht="15" x14ac:dyDescent="0.3">
      <c r="B14" s="1">
        <v>11</v>
      </c>
      <c r="C14" s="10" t="s">
        <v>1400</v>
      </c>
      <c r="D14" s="4" t="s">
        <v>1239</v>
      </c>
      <c r="E14" s="1" t="s">
        <v>1253</v>
      </c>
      <c r="F14" s="4" t="s">
        <v>953</v>
      </c>
      <c r="G14" s="5">
        <v>15.75</v>
      </c>
      <c r="H14" s="5">
        <v>5.2</v>
      </c>
      <c r="I14" s="5">
        <v>2</v>
      </c>
      <c r="J14" s="6">
        <v>-7.2518070000000003</v>
      </c>
      <c r="K14" s="6">
        <v>111.448312</v>
      </c>
      <c r="L14" s="4" t="s">
        <v>1231</v>
      </c>
      <c r="M14" s="4" t="s">
        <v>1273</v>
      </c>
      <c r="N14" s="15" t="s">
        <v>182</v>
      </c>
    </row>
    <row r="15" spans="2:14" ht="15" x14ac:dyDescent="0.3">
      <c r="B15" s="1">
        <v>12</v>
      </c>
      <c r="C15" s="10" t="s">
        <v>1402</v>
      </c>
      <c r="D15" s="4" t="s">
        <v>1239</v>
      </c>
      <c r="E15" s="1" t="s">
        <v>1254</v>
      </c>
      <c r="F15" s="4" t="s">
        <v>1213</v>
      </c>
      <c r="G15" s="5">
        <v>6</v>
      </c>
      <c r="H15" s="5">
        <v>3.5</v>
      </c>
      <c r="I15" s="5">
        <v>1</v>
      </c>
      <c r="J15" s="6">
        <v>-7.2664869999999997</v>
      </c>
      <c r="K15" s="6">
        <v>111.439397</v>
      </c>
      <c r="L15" s="4" t="s">
        <v>1232</v>
      </c>
      <c r="M15" s="4" t="s">
        <v>1273</v>
      </c>
      <c r="N15" s="15" t="s">
        <v>182</v>
      </c>
    </row>
    <row r="16" spans="2:14" ht="15" x14ac:dyDescent="0.3">
      <c r="B16" s="1">
        <v>13</v>
      </c>
      <c r="C16" s="10" t="s">
        <v>1394</v>
      </c>
      <c r="D16" s="9" t="s">
        <v>1239</v>
      </c>
      <c r="E16" s="1" t="s">
        <v>1255</v>
      </c>
      <c r="F16" s="4" t="s">
        <v>1214</v>
      </c>
      <c r="G16" s="5">
        <v>6</v>
      </c>
      <c r="H16" s="5">
        <v>3.5</v>
      </c>
      <c r="I16" s="5">
        <v>1</v>
      </c>
      <c r="J16" s="6">
        <v>-7.2667070000000002</v>
      </c>
      <c r="K16" s="6">
        <v>111.4387</v>
      </c>
      <c r="L16" s="4" t="s">
        <v>1232</v>
      </c>
      <c r="M16" s="4" t="s">
        <v>1273</v>
      </c>
      <c r="N16" s="15" t="s">
        <v>182</v>
      </c>
    </row>
    <row r="17" spans="2:14" ht="15" x14ac:dyDescent="0.3">
      <c r="B17" s="1">
        <v>14</v>
      </c>
      <c r="C17" s="10" t="s">
        <v>1403</v>
      </c>
      <c r="D17" s="9" t="s">
        <v>1239</v>
      </c>
      <c r="E17" s="1" t="s">
        <v>1256</v>
      </c>
      <c r="F17" s="4" t="s">
        <v>1215</v>
      </c>
      <c r="G17" s="5">
        <v>11.2</v>
      </c>
      <c r="H17" s="5">
        <v>3</v>
      </c>
      <c r="I17" s="5">
        <v>2</v>
      </c>
      <c r="J17" s="6">
        <v>-7.2710520000000001</v>
      </c>
      <c r="K17" s="6">
        <v>111.436014</v>
      </c>
      <c r="L17" s="4" t="s">
        <v>1232</v>
      </c>
      <c r="M17" s="4" t="s">
        <v>1273</v>
      </c>
      <c r="N17" s="15" t="s">
        <v>182</v>
      </c>
    </row>
    <row r="18" spans="2:14" ht="15" x14ac:dyDescent="0.3">
      <c r="B18" s="1">
        <v>15</v>
      </c>
      <c r="C18" s="10" t="s">
        <v>1404</v>
      </c>
      <c r="D18" s="9" t="s">
        <v>1239</v>
      </c>
      <c r="E18" s="1" t="s">
        <v>1257</v>
      </c>
      <c r="F18" s="4" t="s">
        <v>1216</v>
      </c>
      <c r="G18" s="5">
        <v>7.7</v>
      </c>
      <c r="H18" s="5">
        <v>3</v>
      </c>
      <c r="I18" s="5">
        <v>1</v>
      </c>
      <c r="J18" s="6">
        <v>-7.2873900000000003</v>
      </c>
      <c r="K18" s="6">
        <v>111.43988400000001</v>
      </c>
      <c r="L18" s="4" t="s">
        <v>1233</v>
      </c>
      <c r="M18" s="4" t="s">
        <v>1273</v>
      </c>
      <c r="N18" s="15" t="s">
        <v>182</v>
      </c>
    </row>
    <row r="19" spans="2:14" ht="15" x14ac:dyDescent="0.3">
      <c r="B19" s="1">
        <v>16</v>
      </c>
      <c r="C19" s="10" t="s">
        <v>1372</v>
      </c>
      <c r="D19" s="9" t="s">
        <v>1239</v>
      </c>
      <c r="E19" s="1" t="s">
        <v>1258</v>
      </c>
      <c r="F19" s="4" t="s">
        <v>1217</v>
      </c>
      <c r="G19" s="5">
        <v>7</v>
      </c>
      <c r="H19" s="5">
        <v>3.5</v>
      </c>
      <c r="I19" s="5">
        <v>1</v>
      </c>
      <c r="J19" s="6">
        <v>-7.2987149999999996</v>
      </c>
      <c r="K19" s="6">
        <v>111.433336</v>
      </c>
      <c r="L19" s="4" t="s">
        <v>1233</v>
      </c>
      <c r="M19" s="4" t="s">
        <v>1273</v>
      </c>
      <c r="N19" s="15" t="s">
        <v>182</v>
      </c>
    </row>
    <row r="20" spans="2:14" ht="15" x14ac:dyDescent="0.3">
      <c r="B20" s="1">
        <v>17</v>
      </c>
      <c r="C20" s="10" t="s">
        <v>1405</v>
      </c>
      <c r="D20" s="9" t="s">
        <v>1239</v>
      </c>
      <c r="E20" s="1" t="s">
        <v>1259</v>
      </c>
      <c r="F20" s="4" t="s">
        <v>1218</v>
      </c>
      <c r="G20" s="5">
        <v>6.2</v>
      </c>
      <c r="H20" s="5">
        <v>3.5</v>
      </c>
      <c r="I20" s="5">
        <v>1</v>
      </c>
      <c r="J20" s="6">
        <v>-7.3019340000000001</v>
      </c>
      <c r="K20" s="6">
        <v>111.429293</v>
      </c>
      <c r="L20" s="4" t="s">
        <v>1233</v>
      </c>
      <c r="M20" s="4" t="s">
        <v>1273</v>
      </c>
      <c r="N20" s="15" t="s">
        <v>182</v>
      </c>
    </row>
    <row r="21" spans="2:14" ht="15" x14ac:dyDescent="0.3">
      <c r="B21" s="1">
        <v>18</v>
      </c>
      <c r="C21" s="10" t="s">
        <v>1406</v>
      </c>
      <c r="D21" s="9" t="s">
        <v>1239</v>
      </c>
      <c r="E21" s="1" t="s">
        <v>1260</v>
      </c>
      <c r="F21" s="4" t="s">
        <v>1219</v>
      </c>
      <c r="G21" s="5">
        <v>6</v>
      </c>
      <c r="H21" s="5">
        <v>3.6</v>
      </c>
      <c r="I21" s="5">
        <v>1</v>
      </c>
      <c r="J21" s="6">
        <v>-7.3080910000000001</v>
      </c>
      <c r="K21" s="6">
        <v>111.42283</v>
      </c>
      <c r="L21" s="4" t="s">
        <v>1233</v>
      </c>
      <c r="M21" s="4" t="s">
        <v>1273</v>
      </c>
      <c r="N21" s="15" t="s">
        <v>182</v>
      </c>
    </row>
    <row r="22" spans="2:14" ht="15" x14ac:dyDescent="0.3">
      <c r="B22" s="1">
        <v>19</v>
      </c>
      <c r="C22" s="10" t="s">
        <v>1407</v>
      </c>
      <c r="D22" s="4" t="s">
        <v>1239</v>
      </c>
      <c r="E22" s="1" t="s">
        <v>1261</v>
      </c>
      <c r="F22" s="4" t="s">
        <v>1220</v>
      </c>
      <c r="G22" s="5">
        <v>18.45</v>
      </c>
      <c r="H22" s="5">
        <v>3.5</v>
      </c>
      <c r="I22" s="5">
        <v>2</v>
      </c>
      <c r="J22" s="6">
        <v>-7.3117760000000001</v>
      </c>
      <c r="K22" s="6">
        <v>111.419624</v>
      </c>
      <c r="L22" s="4" t="s">
        <v>1233</v>
      </c>
      <c r="M22" s="4" t="s">
        <v>1273</v>
      </c>
      <c r="N22" s="15" t="s">
        <v>182</v>
      </c>
    </row>
    <row r="23" spans="2:14" ht="15" x14ac:dyDescent="0.3">
      <c r="B23" s="1">
        <v>20</v>
      </c>
      <c r="C23" s="10" t="s">
        <v>1402</v>
      </c>
      <c r="D23" s="4" t="s">
        <v>1241</v>
      </c>
      <c r="E23" s="1" t="s">
        <v>1262</v>
      </c>
      <c r="F23" s="4" t="s">
        <v>1221</v>
      </c>
      <c r="G23" s="5">
        <v>6</v>
      </c>
      <c r="H23" s="5">
        <v>3</v>
      </c>
      <c r="I23" s="5">
        <v>1</v>
      </c>
      <c r="J23" s="6">
        <v>-7.3319140000000003</v>
      </c>
      <c r="K23" s="6">
        <v>111.40456</v>
      </c>
      <c r="L23" s="4" t="s">
        <v>1234</v>
      </c>
      <c r="M23" s="4" t="s">
        <v>1273</v>
      </c>
      <c r="N23" s="15" t="s">
        <v>182</v>
      </c>
    </row>
    <row r="24" spans="2:14" ht="15" x14ac:dyDescent="0.3">
      <c r="B24" s="1">
        <v>21</v>
      </c>
      <c r="C24" s="10" t="s">
        <v>1394</v>
      </c>
      <c r="D24" s="4" t="s">
        <v>1241</v>
      </c>
      <c r="E24" s="1" t="s">
        <v>1263</v>
      </c>
      <c r="F24" s="4" t="s">
        <v>1043</v>
      </c>
      <c r="G24" s="5">
        <v>9</v>
      </c>
      <c r="H24" s="5">
        <v>3.5</v>
      </c>
      <c r="I24" s="5">
        <v>1</v>
      </c>
      <c r="J24" s="6">
        <v>-7.3315919999999997</v>
      </c>
      <c r="K24" s="6">
        <v>111.400025</v>
      </c>
      <c r="L24" s="4" t="s">
        <v>1234</v>
      </c>
      <c r="M24" s="4" t="s">
        <v>1273</v>
      </c>
      <c r="N24" s="15" t="s">
        <v>182</v>
      </c>
    </row>
    <row r="25" spans="2:14" ht="15" x14ac:dyDescent="0.3">
      <c r="B25" s="1">
        <v>22</v>
      </c>
      <c r="C25" s="10" t="s">
        <v>1403</v>
      </c>
      <c r="D25" s="9" t="s">
        <v>1241</v>
      </c>
      <c r="E25" s="1" t="s">
        <v>1264</v>
      </c>
      <c r="F25" s="4" t="s">
        <v>1222</v>
      </c>
      <c r="G25" s="5">
        <v>8</v>
      </c>
      <c r="H25" s="5">
        <v>3.5</v>
      </c>
      <c r="I25" s="5">
        <v>1</v>
      </c>
      <c r="J25" s="6">
        <v>-7.3229620000000004</v>
      </c>
      <c r="K25" s="6">
        <v>111.38600700000001</v>
      </c>
      <c r="L25" s="4" t="s">
        <v>1234</v>
      </c>
      <c r="M25" s="4" t="s">
        <v>1273</v>
      </c>
      <c r="N25" s="15" t="s">
        <v>182</v>
      </c>
    </row>
    <row r="26" spans="2:14" ht="15" x14ac:dyDescent="0.3">
      <c r="B26" s="1">
        <v>23</v>
      </c>
      <c r="C26" s="10" t="s">
        <v>1404</v>
      </c>
      <c r="D26" s="4" t="s">
        <v>1241</v>
      </c>
      <c r="E26" s="1" t="s">
        <v>1265</v>
      </c>
      <c r="F26" s="4" t="s">
        <v>1223</v>
      </c>
      <c r="G26" s="5">
        <v>13</v>
      </c>
      <c r="H26" s="5">
        <v>4</v>
      </c>
      <c r="I26" s="5">
        <v>1</v>
      </c>
      <c r="J26" s="6">
        <v>-7.3190179999999998</v>
      </c>
      <c r="K26" s="6">
        <v>111.378849</v>
      </c>
      <c r="L26" s="4" t="s">
        <v>1234</v>
      </c>
      <c r="M26" s="4" t="s">
        <v>1273</v>
      </c>
      <c r="N26" s="15" t="s">
        <v>182</v>
      </c>
    </row>
    <row r="27" spans="2:14" ht="30" x14ac:dyDescent="0.3">
      <c r="B27" s="1">
        <v>24</v>
      </c>
      <c r="C27" s="10" t="s">
        <v>1408</v>
      </c>
      <c r="D27" s="9" t="s">
        <v>1242</v>
      </c>
      <c r="E27" s="1" t="s">
        <v>1266</v>
      </c>
      <c r="F27" s="4" t="s">
        <v>1224</v>
      </c>
      <c r="G27" s="5">
        <v>12</v>
      </c>
      <c r="H27" s="5">
        <v>4</v>
      </c>
      <c r="I27" s="5">
        <v>1</v>
      </c>
      <c r="J27" s="6">
        <v>-7.3200380000000003</v>
      </c>
      <c r="K27" s="6">
        <v>111.378423</v>
      </c>
      <c r="L27" s="4" t="s">
        <v>1234</v>
      </c>
      <c r="M27" s="4" t="s">
        <v>1273</v>
      </c>
      <c r="N27" s="15" t="s">
        <v>182</v>
      </c>
    </row>
    <row r="28" spans="2:14" ht="15" x14ac:dyDescent="0.3">
      <c r="B28" s="1">
        <v>25</v>
      </c>
      <c r="C28" s="10">
        <v>288</v>
      </c>
      <c r="D28" s="4" t="s">
        <v>1071</v>
      </c>
      <c r="E28" s="1" t="s">
        <v>1267</v>
      </c>
      <c r="F28" s="4" t="s">
        <v>1223</v>
      </c>
      <c r="G28" s="5">
        <v>5</v>
      </c>
      <c r="H28" s="5">
        <v>4</v>
      </c>
      <c r="I28" s="5">
        <v>1</v>
      </c>
      <c r="J28" s="6">
        <v>-7.3183059999999998</v>
      </c>
      <c r="K28" s="6">
        <v>111.37558900000001</v>
      </c>
      <c r="L28" s="4" t="s">
        <v>1234</v>
      </c>
      <c r="M28" s="4" t="s">
        <v>1273</v>
      </c>
      <c r="N28" s="15" t="s">
        <v>182</v>
      </c>
    </row>
    <row r="29" spans="2:14" ht="15" x14ac:dyDescent="0.3">
      <c r="B29" s="1">
        <v>26</v>
      </c>
      <c r="C29" s="10">
        <v>288</v>
      </c>
      <c r="D29" s="4" t="s">
        <v>1071</v>
      </c>
      <c r="E29" s="1" t="s">
        <v>1268</v>
      </c>
      <c r="F29" s="4" t="s">
        <v>1222</v>
      </c>
      <c r="G29" s="5">
        <v>5</v>
      </c>
      <c r="H29" s="5">
        <v>4</v>
      </c>
      <c r="I29" s="5">
        <v>1</v>
      </c>
      <c r="J29" s="6">
        <v>-7.3167689999999999</v>
      </c>
      <c r="K29" s="6">
        <v>111.370069</v>
      </c>
      <c r="L29" s="4" t="s">
        <v>1234</v>
      </c>
      <c r="M29" s="4" t="s">
        <v>1273</v>
      </c>
      <c r="N29" s="15" t="s">
        <v>182</v>
      </c>
    </row>
    <row r="30" spans="2:14" ht="15" x14ac:dyDescent="0.3">
      <c r="B30" s="1">
        <v>27</v>
      </c>
      <c r="C30" s="10" t="s">
        <v>1400</v>
      </c>
      <c r="D30" s="4" t="s">
        <v>1239</v>
      </c>
      <c r="E30" s="1" t="s">
        <v>1269</v>
      </c>
      <c r="F30" s="4" t="s">
        <v>1225</v>
      </c>
      <c r="G30" s="5">
        <v>6.2</v>
      </c>
      <c r="H30" s="5">
        <v>3.5</v>
      </c>
      <c r="I30" s="5">
        <v>1</v>
      </c>
      <c r="J30" s="6">
        <v>-7.3122280000000002</v>
      </c>
      <c r="K30" s="6">
        <v>111.42434799999999</v>
      </c>
      <c r="L30" s="4" t="s">
        <v>1235</v>
      </c>
      <c r="M30" s="4" t="s">
        <v>1273</v>
      </c>
      <c r="N30" s="15" t="s">
        <v>182</v>
      </c>
    </row>
    <row r="31" spans="2:14" ht="15" x14ac:dyDescent="0.3">
      <c r="B31" s="1">
        <v>28</v>
      </c>
      <c r="C31" s="10" t="s">
        <v>1402</v>
      </c>
      <c r="D31" s="4" t="s">
        <v>1239</v>
      </c>
      <c r="E31" s="1" t="s">
        <v>1270</v>
      </c>
      <c r="F31" s="4" t="s">
        <v>1226</v>
      </c>
      <c r="G31" s="5">
        <v>6</v>
      </c>
      <c r="H31" s="5">
        <v>3.5</v>
      </c>
      <c r="I31" s="5">
        <v>1</v>
      </c>
      <c r="J31" s="6">
        <v>-7.3374129999999997</v>
      </c>
      <c r="K31" s="6">
        <v>111.426346</v>
      </c>
      <c r="L31" s="4" t="s">
        <v>1235</v>
      </c>
      <c r="M31" s="4" t="s">
        <v>1273</v>
      </c>
      <c r="N31" s="15" t="s">
        <v>182</v>
      </c>
    </row>
    <row r="32" spans="2:14" ht="15" x14ac:dyDescent="0.3">
      <c r="B32" s="1">
        <v>29</v>
      </c>
      <c r="C32" s="10" t="s">
        <v>1394</v>
      </c>
      <c r="D32" s="4" t="s">
        <v>1239</v>
      </c>
      <c r="E32" s="1" t="s">
        <v>1271</v>
      </c>
      <c r="F32" s="4" t="s">
        <v>1227</v>
      </c>
      <c r="G32" s="5">
        <v>15.5</v>
      </c>
      <c r="H32" s="5">
        <v>3.5</v>
      </c>
      <c r="I32" s="5">
        <v>2</v>
      </c>
      <c r="J32" s="6">
        <v>-7.3390649999999997</v>
      </c>
      <c r="K32" s="6">
        <v>111.426642</v>
      </c>
      <c r="L32" s="4" t="s">
        <v>1235</v>
      </c>
      <c r="M32" s="4" t="s">
        <v>1273</v>
      </c>
      <c r="N32" s="15" t="s">
        <v>182</v>
      </c>
    </row>
    <row r="33" spans="2:14" ht="15" x14ac:dyDescent="0.3">
      <c r="B33" s="1">
        <v>30</v>
      </c>
      <c r="C33" s="10" t="s">
        <v>1403</v>
      </c>
      <c r="D33" s="4" t="s">
        <v>1239</v>
      </c>
      <c r="E33" s="1" t="s">
        <v>1272</v>
      </c>
      <c r="F33" s="4" t="s">
        <v>1228</v>
      </c>
      <c r="G33" s="5">
        <v>8</v>
      </c>
      <c r="H33" s="5">
        <v>3.75</v>
      </c>
      <c r="I33" s="5">
        <v>1</v>
      </c>
      <c r="J33" s="6">
        <v>-7.350867</v>
      </c>
      <c r="K33" s="6">
        <v>111.44016499999999</v>
      </c>
      <c r="L33" s="4" t="s">
        <v>1235</v>
      </c>
      <c r="M33" s="4" t="s">
        <v>1273</v>
      </c>
      <c r="N33" s="15" t="s">
        <v>182</v>
      </c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N48"/>
  <sheetViews>
    <sheetView zoomScale="80" zoomScaleNormal="80" workbookViewId="0">
      <selection activeCell="B2" sqref="B2:N27"/>
    </sheetView>
  </sheetViews>
  <sheetFormatPr defaultRowHeight="14.4" x14ac:dyDescent="0.3"/>
  <cols>
    <col min="2" max="2" width="5.109375" customWidth="1"/>
    <col min="3" max="3" width="7.5546875" customWidth="1"/>
    <col min="4" max="4" width="37.109375" customWidth="1"/>
    <col min="5" max="5" width="15.5546875" customWidth="1"/>
    <col min="6" max="6" width="34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6.886718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 t="s">
        <v>1377</v>
      </c>
      <c r="D4" s="2" t="s">
        <v>828</v>
      </c>
      <c r="E4" s="1" t="s">
        <v>841</v>
      </c>
      <c r="F4" s="4" t="s">
        <v>797</v>
      </c>
      <c r="G4" s="5">
        <v>25</v>
      </c>
      <c r="H4" s="5">
        <v>9.4</v>
      </c>
      <c r="I4" s="5">
        <v>3</v>
      </c>
      <c r="J4" s="6">
        <v>-7.0050470000000002</v>
      </c>
      <c r="K4" s="6">
        <v>111.20989</v>
      </c>
      <c r="L4" s="4" t="s">
        <v>816</v>
      </c>
      <c r="M4" s="4" t="s">
        <v>863</v>
      </c>
      <c r="N4" s="7" t="s">
        <v>183</v>
      </c>
    </row>
    <row r="5" spans="2:14" ht="15.6" x14ac:dyDescent="0.3">
      <c r="B5" s="1">
        <v>2</v>
      </c>
      <c r="C5" s="10">
        <v>162</v>
      </c>
      <c r="D5" s="2" t="s">
        <v>829</v>
      </c>
      <c r="E5" s="1" t="s">
        <v>842</v>
      </c>
      <c r="F5" s="4" t="s">
        <v>798</v>
      </c>
      <c r="G5" s="5">
        <v>3.5</v>
      </c>
      <c r="H5" s="5">
        <v>3.4</v>
      </c>
      <c r="I5" s="5">
        <v>1</v>
      </c>
      <c r="J5" s="6">
        <v>-7.0207079999999999</v>
      </c>
      <c r="K5" s="6">
        <v>111.25573300000001</v>
      </c>
      <c r="L5" s="4" t="s">
        <v>817</v>
      </c>
      <c r="M5" s="4" t="s">
        <v>863</v>
      </c>
      <c r="N5" s="7" t="s">
        <v>182</v>
      </c>
    </row>
    <row r="6" spans="2:14" ht="15.6" x14ac:dyDescent="0.3">
      <c r="B6" s="1">
        <v>3</v>
      </c>
      <c r="C6" s="10">
        <v>162</v>
      </c>
      <c r="D6" s="2" t="s">
        <v>829</v>
      </c>
      <c r="E6" s="1" t="s">
        <v>843</v>
      </c>
      <c r="F6" s="4" t="s">
        <v>799</v>
      </c>
      <c r="G6" s="5">
        <v>6</v>
      </c>
      <c r="H6" s="5">
        <v>4</v>
      </c>
      <c r="I6" s="5">
        <v>1</v>
      </c>
      <c r="J6" s="6">
        <v>-7.0175419999999997</v>
      </c>
      <c r="K6" s="6">
        <v>111.255754</v>
      </c>
      <c r="L6" s="4" t="s">
        <v>817</v>
      </c>
      <c r="M6" s="4" t="s">
        <v>863</v>
      </c>
      <c r="N6" s="7" t="s">
        <v>182</v>
      </c>
    </row>
    <row r="7" spans="2:14" ht="15.6" x14ac:dyDescent="0.3">
      <c r="B7" s="1">
        <v>4</v>
      </c>
      <c r="C7" s="10">
        <v>162</v>
      </c>
      <c r="D7" s="2" t="s">
        <v>829</v>
      </c>
      <c r="E7" s="1" t="s">
        <v>844</v>
      </c>
      <c r="F7" s="4" t="s">
        <v>800</v>
      </c>
      <c r="G7" s="5">
        <v>4.2</v>
      </c>
      <c r="H7" s="5">
        <v>5.25</v>
      </c>
      <c r="I7" s="5">
        <v>1</v>
      </c>
      <c r="J7" s="6">
        <v>-7.0108860000000002</v>
      </c>
      <c r="K7" s="6">
        <v>111.25739400000001</v>
      </c>
      <c r="L7" s="4" t="s">
        <v>817</v>
      </c>
      <c r="M7" s="4" t="s">
        <v>863</v>
      </c>
      <c r="N7" s="7" t="s">
        <v>182</v>
      </c>
    </row>
    <row r="8" spans="2:14" ht="15.6" x14ac:dyDescent="0.3">
      <c r="B8" s="1">
        <v>5</v>
      </c>
      <c r="C8" s="10">
        <v>163</v>
      </c>
      <c r="D8" s="2" t="s">
        <v>830</v>
      </c>
      <c r="E8" s="1" t="s">
        <v>845</v>
      </c>
      <c r="F8" s="4" t="s">
        <v>801</v>
      </c>
      <c r="G8" s="5">
        <v>18</v>
      </c>
      <c r="H8" s="5">
        <v>3</v>
      </c>
      <c r="I8" s="5">
        <v>2</v>
      </c>
      <c r="J8" s="6">
        <v>-7.0313369999999997</v>
      </c>
      <c r="K8" s="6">
        <v>111.264824</v>
      </c>
      <c r="L8" s="4" t="s">
        <v>818</v>
      </c>
      <c r="M8" s="4" t="s">
        <v>863</v>
      </c>
      <c r="N8" s="7" t="s">
        <v>182</v>
      </c>
    </row>
    <row r="9" spans="2:14" ht="15.6" x14ac:dyDescent="0.3">
      <c r="B9" s="1">
        <v>6</v>
      </c>
      <c r="C9" s="10">
        <v>167</v>
      </c>
      <c r="D9" s="2" t="s">
        <v>831</v>
      </c>
      <c r="E9" s="1" t="s">
        <v>846</v>
      </c>
      <c r="F9" s="4" t="s">
        <v>802</v>
      </c>
      <c r="G9" s="5">
        <v>36</v>
      </c>
      <c r="H9" s="5">
        <v>3.5</v>
      </c>
      <c r="I9" s="5">
        <v>3</v>
      </c>
      <c r="J9" s="6">
        <v>-7.0520500000000004</v>
      </c>
      <c r="K9" s="6">
        <v>111.265269</v>
      </c>
      <c r="L9" s="4" t="s">
        <v>604</v>
      </c>
      <c r="M9" s="4" t="s">
        <v>863</v>
      </c>
      <c r="N9" s="2" t="s">
        <v>183</v>
      </c>
    </row>
    <row r="10" spans="2:14" ht="15.6" x14ac:dyDescent="0.3">
      <c r="B10" s="1">
        <v>7</v>
      </c>
      <c r="C10" s="10">
        <v>271</v>
      </c>
      <c r="D10" s="2" t="s">
        <v>832</v>
      </c>
      <c r="E10" s="1" t="s">
        <v>847</v>
      </c>
      <c r="F10" s="4" t="s">
        <v>803</v>
      </c>
      <c r="G10" s="5">
        <v>60</v>
      </c>
      <c r="H10" s="5">
        <v>2</v>
      </c>
      <c r="I10" s="5">
        <v>7</v>
      </c>
      <c r="J10" s="6">
        <v>-7.0661399999999999</v>
      </c>
      <c r="K10" s="6">
        <v>111.271828</v>
      </c>
      <c r="L10" s="4" t="s">
        <v>604</v>
      </c>
      <c r="M10" s="4" t="s">
        <v>863</v>
      </c>
      <c r="N10" s="2" t="s">
        <v>183</v>
      </c>
    </row>
    <row r="11" spans="2:14" ht="15.6" x14ac:dyDescent="0.3">
      <c r="B11" s="1">
        <v>8</v>
      </c>
      <c r="C11" s="10">
        <v>166</v>
      </c>
      <c r="D11" s="8" t="s">
        <v>833</v>
      </c>
      <c r="E11" s="1" t="s">
        <v>848</v>
      </c>
      <c r="F11" s="4" t="s">
        <v>804</v>
      </c>
      <c r="G11" s="5">
        <v>34.799999999999997</v>
      </c>
      <c r="H11" s="5">
        <v>3.6</v>
      </c>
      <c r="I11" s="5">
        <v>3</v>
      </c>
      <c r="J11" s="6">
        <v>-7.0674890000000001</v>
      </c>
      <c r="K11" s="6">
        <v>111.24266900000001</v>
      </c>
      <c r="L11" s="4" t="s">
        <v>819</v>
      </c>
      <c r="M11" s="4" t="s">
        <v>863</v>
      </c>
      <c r="N11" s="2" t="s">
        <v>183</v>
      </c>
    </row>
    <row r="12" spans="2:14" ht="15.6" x14ac:dyDescent="0.3">
      <c r="B12" s="1">
        <v>9</v>
      </c>
      <c r="C12" s="10" t="s">
        <v>1396</v>
      </c>
      <c r="D12" s="2" t="s">
        <v>834</v>
      </c>
      <c r="E12" s="1" t="s">
        <v>849</v>
      </c>
      <c r="F12" s="4" t="s">
        <v>805</v>
      </c>
      <c r="G12" s="5">
        <v>25</v>
      </c>
      <c r="H12" s="5">
        <v>3.5</v>
      </c>
      <c r="I12" s="5">
        <v>2</v>
      </c>
      <c r="J12" s="6">
        <v>-7.0786119999999997</v>
      </c>
      <c r="K12" s="6">
        <v>111.27386799999999</v>
      </c>
      <c r="L12" s="4" t="s">
        <v>820</v>
      </c>
      <c r="M12" s="4" t="s">
        <v>863</v>
      </c>
      <c r="N12" s="2" t="s">
        <v>182</v>
      </c>
    </row>
    <row r="13" spans="2:14" ht="15.6" x14ac:dyDescent="0.3">
      <c r="B13" s="1">
        <v>10</v>
      </c>
      <c r="C13" s="10">
        <v>279</v>
      </c>
      <c r="D13" s="8" t="s">
        <v>835</v>
      </c>
      <c r="E13" s="1" t="s">
        <v>1444</v>
      </c>
      <c r="F13" s="4"/>
      <c r="G13" s="5">
        <v>10.5</v>
      </c>
      <c r="H13" s="5">
        <v>4</v>
      </c>
      <c r="I13" s="5">
        <v>1</v>
      </c>
      <c r="J13" s="6">
        <v>-7.0848440000000004</v>
      </c>
      <c r="K13" s="6">
        <v>111.273579</v>
      </c>
      <c r="L13" s="4" t="s">
        <v>820</v>
      </c>
      <c r="M13" s="4" t="s">
        <v>863</v>
      </c>
      <c r="N13" s="2" t="s">
        <v>182</v>
      </c>
    </row>
    <row r="14" spans="2:14" ht="15.6" x14ac:dyDescent="0.3">
      <c r="B14" s="1">
        <v>11</v>
      </c>
      <c r="C14" s="10">
        <v>279</v>
      </c>
      <c r="D14" s="2" t="s">
        <v>835</v>
      </c>
      <c r="E14" s="1" t="s">
        <v>1444</v>
      </c>
      <c r="F14" s="4"/>
      <c r="G14" s="5">
        <v>6</v>
      </c>
      <c r="H14" s="5">
        <v>4</v>
      </c>
      <c r="I14" s="5">
        <v>1</v>
      </c>
      <c r="J14" s="6">
        <v>-7.0899429999999999</v>
      </c>
      <c r="K14" s="6">
        <v>111.27436400000001</v>
      </c>
      <c r="L14" s="4" t="s">
        <v>820</v>
      </c>
      <c r="M14" s="4" t="s">
        <v>863</v>
      </c>
      <c r="N14" s="2" t="s">
        <v>182</v>
      </c>
    </row>
    <row r="15" spans="2:14" ht="15.6" x14ac:dyDescent="0.3">
      <c r="B15" s="1">
        <v>12</v>
      </c>
      <c r="C15" s="10" t="s">
        <v>1397</v>
      </c>
      <c r="D15" s="2" t="s">
        <v>836</v>
      </c>
      <c r="E15" s="1" t="s">
        <v>850</v>
      </c>
      <c r="F15" s="4" t="s">
        <v>806</v>
      </c>
      <c r="G15" s="5">
        <v>6.2</v>
      </c>
      <c r="H15" s="5">
        <v>4.2</v>
      </c>
      <c r="I15" s="5">
        <v>1</v>
      </c>
      <c r="J15" s="6">
        <v>-7.0902839999999996</v>
      </c>
      <c r="K15" s="6">
        <v>111.25295</v>
      </c>
      <c r="L15" s="4" t="s">
        <v>821</v>
      </c>
      <c r="M15" s="4" t="s">
        <v>863</v>
      </c>
      <c r="N15" s="2" t="s">
        <v>182</v>
      </c>
    </row>
    <row r="16" spans="2:14" ht="15.6" x14ac:dyDescent="0.3">
      <c r="B16" s="1">
        <v>13</v>
      </c>
      <c r="C16" s="10" t="s">
        <v>1397</v>
      </c>
      <c r="D16" s="2" t="s">
        <v>836</v>
      </c>
      <c r="E16" s="1" t="s">
        <v>851</v>
      </c>
      <c r="F16" s="4" t="s">
        <v>807</v>
      </c>
      <c r="G16" s="5">
        <v>37.5</v>
      </c>
      <c r="H16" s="5">
        <v>3.7</v>
      </c>
      <c r="I16" s="5">
        <v>3</v>
      </c>
      <c r="J16" s="6">
        <v>-7.1089929999999999</v>
      </c>
      <c r="K16" s="6">
        <v>111.249498</v>
      </c>
      <c r="L16" s="4" t="s">
        <v>822</v>
      </c>
      <c r="M16" s="4" t="s">
        <v>863</v>
      </c>
      <c r="N16" s="2" t="s">
        <v>183</v>
      </c>
    </row>
    <row r="17" spans="2:14" ht="15.6" x14ac:dyDescent="0.3">
      <c r="B17" s="1">
        <v>14</v>
      </c>
      <c r="C17" s="10">
        <v>160</v>
      </c>
      <c r="D17" s="2" t="s">
        <v>837</v>
      </c>
      <c r="E17" s="1" t="s">
        <v>852</v>
      </c>
      <c r="F17" s="4" t="s">
        <v>808</v>
      </c>
      <c r="G17" s="5">
        <v>3.5</v>
      </c>
      <c r="H17" s="5">
        <v>3.6</v>
      </c>
      <c r="I17" s="5">
        <v>1</v>
      </c>
      <c r="J17" s="6">
        <v>-7.1035459999999997</v>
      </c>
      <c r="K17" s="6">
        <v>111.233374</v>
      </c>
      <c r="L17" s="4" t="s">
        <v>822</v>
      </c>
      <c r="M17" s="4" t="s">
        <v>863</v>
      </c>
      <c r="N17" s="2" t="s">
        <v>182</v>
      </c>
    </row>
    <row r="18" spans="2:14" ht="15.6" x14ac:dyDescent="0.3">
      <c r="B18" s="1">
        <v>15</v>
      </c>
      <c r="C18" s="10" t="s">
        <v>1397</v>
      </c>
      <c r="D18" s="2" t="s">
        <v>836</v>
      </c>
      <c r="E18" s="1" t="s">
        <v>853</v>
      </c>
      <c r="F18" s="4" t="s">
        <v>809</v>
      </c>
      <c r="G18" s="5">
        <v>7.8</v>
      </c>
      <c r="H18" s="5">
        <v>5.5</v>
      </c>
      <c r="I18" s="5">
        <v>3</v>
      </c>
      <c r="J18" s="6">
        <v>-7.1230570000000002</v>
      </c>
      <c r="K18" s="6">
        <v>111.25794999999999</v>
      </c>
      <c r="L18" s="4" t="s">
        <v>823</v>
      </c>
      <c r="M18" s="4" t="s">
        <v>863</v>
      </c>
      <c r="N18" s="2" t="s">
        <v>183</v>
      </c>
    </row>
    <row r="19" spans="2:14" ht="15.6" x14ac:dyDescent="0.3">
      <c r="B19" s="1">
        <v>16</v>
      </c>
      <c r="C19" s="10">
        <v>326</v>
      </c>
      <c r="D19" s="2" t="s">
        <v>838</v>
      </c>
      <c r="E19" s="1" t="s">
        <v>854</v>
      </c>
      <c r="F19" s="4" t="s">
        <v>810</v>
      </c>
      <c r="G19" s="5">
        <v>6</v>
      </c>
      <c r="H19" s="5">
        <v>3.4</v>
      </c>
      <c r="I19" s="5">
        <v>1</v>
      </c>
      <c r="J19" s="6">
        <v>-7.1153339999999998</v>
      </c>
      <c r="K19" s="6">
        <v>111.25107</v>
      </c>
      <c r="L19" s="4" t="s">
        <v>823</v>
      </c>
      <c r="M19" s="4" t="s">
        <v>863</v>
      </c>
      <c r="N19" s="2" t="s">
        <v>182</v>
      </c>
    </row>
    <row r="20" spans="2:14" ht="15.6" x14ac:dyDescent="0.3">
      <c r="B20" s="1">
        <v>17</v>
      </c>
      <c r="C20" s="10">
        <v>326</v>
      </c>
      <c r="D20" s="2" t="s">
        <v>838</v>
      </c>
      <c r="E20" s="1" t="s">
        <v>855</v>
      </c>
      <c r="F20" s="4" t="s">
        <v>811</v>
      </c>
      <c r="G20" s="5">
        <v>12</v>
      </c>
      <c r="H20" s="5">
        <v>2.8</v>
      </c>
      <c r="I20" s="5">
        <v>1</v>
      </c>
      <c r="J20" s="6">
        <v>-7.1133569999999997</v>
      </c>
      <c r="K20" s="6">
        <v>111.23775999999999</v>
      </c>
      <c r="L20" s="4" t="s">
        <v>823</v>
      </c>
      <c r="M20" s="4" t="s">
        <v>863</v>
      </c>
      <c r="N20" s="2" t="s">
        <v>182</v>
      </c>
    </row>
    <row r="21" spans="2:14" ht="15.6" x14ac:dyDescent="0.3">
      <c r="B21" s="1">
        <v>18</v>
      </c>
      <c r="C21" s="10" t="s">
        <v>1377</v>
      </c>
      <c r="D21" s="2" t="s">
        <v>828</v>
      </c>
      <c r="E21" s="1" t="s">
        <v>856</v>
      </c>
      <c r="F21" s="4" t="s">
        <v>812</v>
      </c>
      <c r="G21" s="5">
        <v>11.5</v>
      </c>
      <c r="H21" s="5">
        <v>4.2</v>
      </c>
      <c r="I21" s="5">
        <v>1</v>
      </c>
      <c r="J21" s="6">
        <v>-7.0368199999999996</v>
      </c>
      <c r="K21" s="6">
        <v>111.22348700000001</v>
      </c>
      <c r="L21" s="4" t="s">
        <v>824</v>
      </c>
      <c r="M21" s="4" t="s">
        <v>863</v>
      </c>
      <c r="N21" s="2" t="s">
        <v>182</v>
      </c>
    </row>
    <row r="22" spans="2:14" ht="15.6" x14ac:dyDescent="0.3">
      <c r="B22" s="1">
        <v>19</v>
      </c>
      <c r="C22" s="10" t="s">
        <v>1377</v>
      </c>
      <c r="D22" s="2" t="s">
        <v>828</v>
      </c>
      <c r="E22" s="1" t="s">
        <v>857</v>
      </c>
      <c r="F22" s="4" t="s">
        <v>813</v>
      </c>
      <c r="G22" s="5">
        <v>3.2</v>
      </c>
      <c r="H22" s="5">
        <v>2.5</v>
      </c>
      <c r="I22" s="5">
        <v>1</v>
      </c>
      <c r="J22" s="6">
        <v>-7.0419140000000002</v>
      </c>
      <c r="K22" s="6">
        <v>111.224064</v>
      </c>
      <c r="L22" s="4" t="s">
        <v>825</v>
      </c>
      <c r="M22" s="4" t="s">
        <v>863</v>
      </c>
      <c r="N22" s="2" t="s">
        <v>182</v>
      </c>
    </row>
    <row r="23" spans="2:14" ht="15.6" x14ac:dyDescent="0.3">
      <c r="B23" s="1">
        <v>20</v>
      </c>
      <c r="C23" s="10">
        <v>165</v>
      </c>
      <c r="D23" s="2" t="s">
        <v>839</v>
      </c>
      <c r="E23" s="1" t="s">
        <v>858</v>
      </c>
      <c r="F23" s="4" t="s">
        <v>813</v>
      </c>
      <c r="G23" s="5">
        <v>4.5999999999999996</v>
      </c>
      <c r="H23" s="5">
        <v>5.2</v>
      </c>
      <c r="I23" s="5">
        <v>1</v>
      </c>
      <c r="J23" s="6">
        <v>-7.0520550000000002</v>
      </c>
      <c r="K23" s="6">
        <v>111.239301</v>
      </c>
      <c r="L23" s="4" t="s">
        <v>826</v>
      </c>
      <c r="M23" s="4" t="s">
        <v>863</v>
      </c>
      <c r="N23" s="2" t="s">
        <v>182</v>
      </c>
    </row>
    <row r="24" spans="2:14" ht="15.6" x14ac:dyDescent="0.3">
      <c r="B24" s="1">
        <v>21</v>
      </c>
      <c r="C24" s="10">
        <v>165</v>
      </c>
      <c r="D24" s="2" t="s">
        <v>839</v>
      </c>
      <c r="E24" s="1" t="s">
        <v>859</v>
      </c>
      <c r="F24" s="4" t="s">
        <v>812</v>
      </c>
      <c r="G24" s="5">
        <v>12</v>
      </c>
      <c r="H24" s="5">
        <v>4.5</v>
      </c>
      <c r="I24" s="5">
        <v>1</v>
      </c>
      <c r="J24" s="6">
        <v>-7.0591530000000002</v>
      </c>
      <c r="K24" s="6">
        <v>111.240729</v>
      </c>
      <c r="L24" s="4" t="s">
        <v>826</v>
      </c>
      <c r="M24" s="4" t="s">
        <v>863</v>
      </c>
      <c r="N24" s="2" t="s">
        <v>182</v>
      </c>
    </row>
    <row r="25" spans="2:14" ht="15.6" x14ac:dyDescent="0.3">
      <c r="B25" s="1">
        <v>22</v>
      </c>
      <c r="C25" s="10" t="s">
        <v>1397</v>
      </c>
      <c r="D25" s="9" t="s">
        <v>836</v>
      </c>
      <c r="E25" s="1" t="s">
        <v>860</v>
      </c>
      <c r="F25" s="4" t="s">
        <v>814</v>
      </c>
      <c r="G25" s="5">
        <v>4.3</v>
      </c>
      <c r="H25" s="5">
        <v>4.2</v>
      </c>
      <c r="I25" s="5">
        <v>1</v>
      </c>
      <c r="J25" s="6">
        <v>-7.0587280000000003</v>
      </c>
      <c r="K25" s="6">
        <v>111.231193</v>
      </c>
      <c r="L25" s="4" t="s">
        <v>826</v>
      </c>
      <c r="M25" s="4" t="s">
        <v>863</v>
      </c>
      <c r="N25" s="2" t="s">
        <v>182</v>
      </c>
    </row>
    <row r="26" spans="2:14" ht="15.6" x14ac:dyDescent="0.3">
      <c r="B26" s="1">
        <v>23</v>
      </c>
      <c r="C26" s="10" t="s">
        <v>1397</v>
      </c>
      <c r="D26" s="2" t="s">
        <v>836</v>
      </c>
      <c r="E26" s="1" t="s">
        <v>861</v>
      </c>
      <c r="F26" s="4" t="s">
        <v>815</v>
      </c>
      <c r="G26" s="5">
        <v>76</v>
      </c>
      <c r="H26" s="5">
        <v>3.5</v>
      </c>
      <c r="I26" s="5">
        <v>6</v>
      </c>
      <c r="J26" s="6">
        <v>-7.0697489999999998</v>
      </c>
      <c r="K26" s="6">
        <v>111.230045</v>
      </c>
      <c r="L26" s="4" t="s">
        <v>827</v>
      </c>
      <c r="M26" s="4" t="s">
        <v>863</v>
      </c>
      <c r="N26" s="2" t="s">
        <v>183</v>
      </c>
    </row>
    <row r="27" spans="2:14" ht="15.6" x14ac:dyDescent="0.3">
      <c r="B27" s="1">
        <v>24</v>
      </c>
      <c r="C27" s="10">
        <v>266</v>
      </c>
      <c r="D27" s="2" t="s">
        <v>840</v>
      </c>
      <c r="E27" s="1" t="s">
        <v>862</v>
      </c>
      <c r="F27" s="4" t="s">
        <v>646</v>
      </c>
      <c r="G27" s="5">
        <v>7</v>
      </c>
      <c r="H27" s="5">
        <v>3.5</v>
      </c>
      <c r="I27" s="5">
        <v>1</v>
      </c>
      <c r="J27" s="6">
        <v>-7.0754580000000002</v>
      </c>
      <c r="K27" s="6">
        <v>111.228624</v>
      </c>
      <c r="L27" s="4" t="s">
        <v>827</v>
      </c>
      <c r="M27" s="4" t="s">
        <v>863</v>
      </c>
      <c r="N27" s="2" t="s">
        <v>182</v>
      </c>
    </row>
    <row r="28" spans="2:14" ht="15.6" x14ac:dyDescent="0.3">
      <c r="B28" s="1">
        <v>25</v>
      </c>
      <c r="C28" s="1"/>
      <c r="D28" s="2"/>
      <c r="E28" s="1"/>
      <c r="F28" s="4"/>
      <c r="G28" s="5"/>
      <c r="H28" s="5"/>
      <c r="I28" s="5"/>
      <c r="J28" s="6"/>
      <c r="K28" s="6"/>
      <c r="L28" s="4"/>
      <c r="M28" s="4"/>
      <c r="N28" s="2"/>
    </row>
    <row r="29" spans="2:14" ht="15.6" x14ac:dyDescent="0.3">
      <c r="B29" s="1">
        <v>26</v>
      </c>
      <c r="C29" s="1"/>
      <c r="D29" s="2"/>
      <c r="E29" s="1"/>
      <c r="F29" s="4"/>
      <c r="G29" s="5"/>
      <c r="H29" s="5"/>
      <c r="I29" s="5"/>
      <c r="J29" s="6"/>
      <c r="K29" s="6"/>
      <c r="L29" s="4"/>
      <c r="M29" s="4"/>
      <c r="N29" s="2"/>
    </row>
    <row r="30" spans="2:14" ht="15.6" x14ac:dyDescent="0.3">
      <c r="B30" s="1">
        <v>27</v>
      </c>
      <c r="C30" s="1"/>
      <c r="D30" s="2"/>
      <c r="E30" s="1"/>
      <c r="F30" s="4"/>
      <c r="G30" s="5"/>
      <c r="H30" s="5"/>
      <c r="I30" s="5"/>
      <c r="J30" s="6"/>
      <c r="K30" s="6"/>
      <c r="L30" s="4"/>
      <c r="M30" s="4"/>
      <c r="N30" s="2"/>
    </row>
    <row r="31" spans="2:14" ht="15.6" x14ac:dyDescent="0.3">
      <c r="B31" s="1">
        <v>28</v>
      </c>
      <c r="C31" s="1"/>
      <c r="D31" s="2"/>
      <c r="E31" s="1"/>
      <c r="F31" s="4"/>
      <c r="G31" s="5"/>
      <c r="H31" s="5"/>
      <c r="I31" s="5"/>
      <c r="J31" s="6"/>
      <c r="K31" s="6"/>
      <c r="L31" s="4"/>
      <c r="M31" s="4"/>
      <c r="N31" s="2"/>
    </row>
    <row r="32" spans="2:14" ht="15.6" x14ac:dyDescent="0.3">
      <c r="B32" s="1">
        <v>29</v>
      </c>
      <c r="C32" s="3"/>
      <c r="D32" s="2"/>
      <c r="E32" s="1"/>
      <c r="F32" s="4"/>
      <c r="G32" s="5"/>
      <c r="H32" s="5"/>
      <c r="I32" s="5"/>
      <c r="J32" s="6"/>
      <c r="K32" s="6"/>
      <c r="L32" s="4"/>
      <c r="M32" s="4"/>
      <c r="N32" s="2"/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B2:N48"/>
  <sheetViews>
    <sheetView zoomScale="80" zoomScaleNormal="80" workbookViewId="0">
      <selection activeCell="B2" sqref="B2:N26"/>
    </sheetView>
  </sheetViews>
  <sheetFormatPr defaultRowHeight="14.4" x14ac:dyDescent="0.3"/>
  <cols>
    <col min="2" max="2" width="5.109375" customWidth="1"/>
    <col min="3" max="3" width="7.5546875" customWidth="1"/>
    <col min="4" max="4" width="37.109375" customWidth="1"/>
    <col min="5" max="5" width="15.5546875" customWidth="1"/>
    <col min="6" max="6" width="34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5.4414062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" x14ac:dyDescent="0.3">
      <c r="B4" s="1">
        <v>1</v>
      </c>
      <c r="C4" s="10">
        <v>158</v>
      </c>
      <c r="D4" s="4" t="s">
        <v>763</v>
      </c>
      <c r="E4" s="1" t="s">
        <v>775</v>
      </c>
      <c r="F4" s="4" t="s">
        <v>730</v>
      </c>
      <c r="G4" s="5">
        <v>28</v>
      </c>
      <c r="H4" s="5">
        <v>3</v>
      </c>
      <c r="I4" s="5">
        <v>3</v>
      </c>
      <c r="J4" s="6">
        <v>-6.9959759999999998</v>
      </c>
      <c r="K4" s="6">
        <v>111.26382700000001</v>
      </c>
      <c r="L4" s="4" t="s">
        <v>751</v>
      </c>
      <c r="M4" s="4" t="s">
        <v>796</v>
      </c>
      <c r="N4" s="4" t="s">
        <v>183</v>
      </c>
    </row>
    <row r="5" spans="2:14" ht="15" x14ac:dyDescent="0.3">
      <c r="B5" s="1">
        <v>2</v>
      </c>
      <c r="C5" s="10">
        <v>156</v>
      </c>
      <c r="D5" s="4" t="s">
        <v>764</v>
      </c>
      <c r="E5" s="1" t="s">
        <v>776</v>
      </c>
      <c r="F5" s="4" t="s">
        <v>731</v>
      </c>
      <c r="G5" s="5">
        <v>21</v>
      </c>
      <c r="H5" s="5">
        <v>3.4</v>
      </c>
      <c r="I5" s="5">
        <v>2</v>
      </c>
      <c r="J5" s="6">
        <v>-6.9860139999999999</v>
      </c>
      <c r="K5" s="6">
        <v>111.260603</v>
      </c>
      <c r="L5" s="4" t="s">
        <v>751</v>
      </c>
      <c r="M5" s="4" t="s">
        <v>796</v>
      </c>
      <c r="N5" s="4" t="s">
        <v>182</v>
      </c>
    </row>
    <row r="6" spans="2:14" ht="15" x14ac:dyDescent="0.3">
      <c r="B6" s="1">
        <v>3</v>
      </c>
      <c r="C6" s="10">
        <v>157</v>
      </c>
      <c r="D6" s="4" t="s">
        <v>765</v>
      </c>
      <c r="E6" s="1" t="s">
        <v>777</v>
      </c>
      <c r="F6" s="4" t="s">
        <v>732</v>
      </c>
      <c r="G6" s="5">
        <v>7</v>
      </c>
      <c r="H6" s="5">
        <v>4.5</v>
      </c>
      <c r="I6" s="5">
        <v>1</v>
      </c>
      <c r="J6" s="6">
        <v>-6.9916020000000003</v>
      </c>
      <c r="K6" s="6">
        <v>111.29490800000001</v>
      </c>
      <c r="L6" s="4" t="s">
        <v>752</v>
      </c>
      <c r="M6" s="4" t="s">
        <v>796</v>
      </c>
      <c r="N6" s="4" t="s">
        <v>182</v>
      </c>
    </row>
    <row r="7" spans="2:14" ht="15" x14ac:dyDescent="0.3">
      <c r="B7" s="1">
        <v>4</v>
      </c>
      <c r="C7" s="10">
        <v>252</v>
      </c>
      <c r="D7" s="4" t="s">
        <v>766</v>
      </c>
      <c r="E7" s="1" t="s">
        <v>778</v>
      </c>
      <c r="F7" s="4" t="s">
        <v>733</v>
      </c>
      <c r="G7" s="5">
        <v>31.7</v>
      </c>
      <c r="H7" s="5">
        <v>3</v>
      </c>
      <c r="I7" s="5">
        <v>3</v>
      </c>
      <c r="J7" s="6">
        <v>-7.0003120000000001</v>
      </c>
      <c r="K7" s="6">
        <v>111.311156</v>
      </c>
      <c r="L7" s="4" t="s">
        <v>753</v>
      </c>
      <c r="M7" s="4" t="s">
        <v>796</v>
      </c>
      <c r="N7" s="4" t="s">
        <v>183</v>
      </c>
    </row>
    <row r="8" spans="2:14" ht="15" x14ac:dyDescent="0.3">
      <c r="B8" s="1">
        <v>5</v>
      </c>
      <c r="C8" s="10">
        <v>151</v>
      </c>
      <c r="D8" s="4" t="s">
        <v>767</v>
      </c>
      <c r="E8" s="1" t="s">
        <v>779</v>
      </c>
      <c r="F8" s="4" t="s">
        <v>734</v>
      </c>
      <c r="G8" s="5">
        <v>3.2</v>
      </c>
      <c r="H8" s="5">
        <v>3.3</v>
      </c>
      <c r="I8" s="5">
        <v>1</v>
      </c>
      <c r="J8" s="6">
        <v>-6.9961929999999999</v>
      </c>
      <c r="K8" s="6">
        <v>111.314814</v>
      </c>
      <c r="L8" s="4" t="s">
        <v>753</v>
      </c>
      <c r="M8" s="4" t="s">
        <v>796</v>
      </c>
      <c r="N8" s="4" t="s">
        <v>182</v>
      </c>
    </row>
    <row r="9" spans="2:14" ht="15" x14ac:dyDescent="0.3">
      <c r="B9" s="1">
        <v>6</v>
      </c>
      <c r="C9" s="10">
        <v>158</v>
      </c>
      <c r="D9" s="4" t="s">
        <v>763</v>
      </c>
      <c r="E9" s="1" t="s">
        <v>780</v>
      </c>
      <c r="F9" s="4" t="s">
        <v>735</v>
      </c>
      <c r="G9" s="5">
        <v>5.5</v>
      </c>
      <c r="H9" s="5">
        <v>3.2</v>
      </c>
      <c r="I9" s="5">
        <v>1</v>
      </c>
      <c r="J9" s="6">
        <v>-6.9963090000000001</v>
      </c>
      <c r="K9" s="6">
        <v>111.266722</v>
      </c>
      <c r="L9" s="4" t="s">
        <v>352</v>
      </c>
      <c r="M9" s="4" t="s">
        <v>796</v>
      </c>
      <c r="N9" s="15" t="s">
        <v>182</v>
      </c>
    </row>
    <row r="10" spans="2:14" ht="15" x14ac:dyDescent="0.3">
      <c r="B10" s="1">
        <v>7</v>
      </c>
      <c r="C10" s="10">
        <v>157</v>
      </c>
      <c r="D10" s="4" t="s">
        <v>765</v>
      </c>
      <c r="E10" s="1" t="s">
        <v>781</v>
      </c>
      <c r="F10" s="4" t="s">
        <v>736</v>
      </c>
      <c r="G10" s="5">
        <v>12</v>
      </c>
      <c r="H10" s="5">
        <v>4</v>
      </c>
      <c r="I10" s="5">
        <v>1</v>
      </c>
      <c r="J10" s="6">
        <v>-7.0050520000000001</v>
      </c>
      <c r="K10" s="6">
        <v>111.299091</v>
      </c>
      <c r="L10" s="4" t="s">
        <v>754</v>
      </c>
      <c r="M10" s="4" t="s">
        <v>796</v>
      </c>
      <c r="N10" s="15" t="s">
        <v>182</v>
      </c>
    </row>
    <row r="11" spans="2:14" ht="30" x14ac:dyDescent="0.3">
      <c r="B11" s="1">
        <v>8</v>
      </c>
      <c r="C11" s="10">
        <v>261</v>
      </c>
      <c r="D11" s="9" t="s">
        <v>768</v>
      </c>
      <c r="E11" s="1" t="s">
        <v>782</v>
      </c>
      <c r="F11" s="4" t="s">
        <v>737</v>
      </c>
      <c r="G11" s="5">
        <v>12</v>
      </c>
      <c r="H11" s="5">
        <v>3.4</v>
      </c>
      <c r="I11" s="5">
        <v>1</v>
      </c>
      <c r="J11" s="6">
        <v>-7.0208009999999996</v>
      </c>
      <c r="K11" s="6">
        <v>111.31580700000001</v>
      </c>
      <c r="L11" s="4" t="s">
        <v>124</v>
      </c>
      <c r="M11" s="4" t="s">
        <v>796</v>
      </c>
      <c r="N11" s="15" t="s">
        <v>182</v>
      </c>
    </row>
    <row r="12" spans="2:14" ht="15" x14ac:dyDescent="0.3">
      <c r="B12" s="1">
        <v>9</v>
      </c>
      <c r="C12" s="10">
        <v>285</v>
      </c>
      <c r="D12" s="4" t="s">
        <v>769</v>
      </c>
      <c r="E12" s="1" t="s">
        <v>783</v>
      </c>
      <c r="F12" s="4" t="s">
        <v>738</v>
      </c>
      <c r="G12" s="5">
        <v>12</v>
      </c>
      <c r="H12" s="5">
        <v>3</v>
      </c>
      <c r="I12" s="5">
        <v>1</v>
      </c>
      <c r="J12" s="6">
        <v>-7.0437859999999999</v>
      </c>
      <c r="K12" s="6">
        <v>111.325586</v>
      </c>
      <c r="L12" s="4" t="s">
        <v>387</v>
      </c>
      <c r="M12" s="4" t="s">
        <v>796</v>
      </c>
      <c r="N12" s="15" t="s">
        <v>182</v>
      </c>
    </row>
    <row r="13" spans="2:14" ht="15" x14ac:dyDescent="0.3">
      <c r="B13" s="1">
        <v>10</v>
      </c>
      <c r="C13" s="10">
        <v>215</v>
      </c>
      <c r="D13" s="9" t="s">
        <v>699</v>
      </c>
      <c r="E13" s="1" t="s">
        <v>784</v>
      </c>
      <c r="F13" s="4" t="s">
        <v>739</v>
      </c>
      <c r="G13" s="5">
        <v>6.8</v>
      </c>
      <c r="H13" s="5">
        <v>3</v>
      </c>
      <c r="I13" s="5">
        <v>1</v>
      </c>
      <c r="J13" s="6">
        <v>-7.0637410000000003</v>
      </c>
      <c r="K13" s="6">
        <v>111.31935799999999</v>
      </c>
      <c r="L13" s="4" t="s">
        <v>755</v>
      </c>
      <c r="M13" s="4" t="s">
        <v>796</v>
      </c>
      <c r="N13" s="15" t="s">
        <v>182</v>
      </c>
    </row>
    <row r="14" spans="2:14" ht="15" x14ac:dyDescent="0.3">
      <c r="B14" s="1">
        <v>11</v>
      </c>
      <c r="C14" s="10">
        <v>215</v>
      </c>
      <c r="D14" s="4" t="s">
        <v>699</v>
      </c>
      <c r="E14" s="1" t="s">
        <v>785</v>
      </c>
      <c r="F14" s="4" t="s">
        <v>740</v>
      </c>
      <c r="G14" s="5">
        <v>4.3</v>
      </c>
      <c r="H14" s="5">
        <v>3.1</v>
      </c>
      <c r="I14" s="5">
        <v>1</v>
      </c>
      <c r="J14" s="6">
        <v>-7.0530609999999996</v>
      </c>
      <c r="K14" s="6">
        <v>111.31997200000001</v>
      </c>
      <c r="L14" s="4" t="s">
        <v>755</v>
      </c>
      <c r="M14" s="4" t="s">
        <v>796</v>
      </c>
      <c r="N14" s="15" t="s">
        <v>182</v>
      </c>
    </row>
    <row r="15" spans="2:14" ht="15" x14ac:dyDescent="0.3">
      <c r="B15" s="1">
        <v>12</v>
      </c>
      <c r="C15" s="10">
        <v>285</v>
      </c>
      <c r="D15" s="4" t="s">
        <v>769</v>
      </c>
      <c r="E15" s="1" t="s">
        <v>786</v>
      </c>
      <c r="F15" s="4" t="s">
        <v>741</v>
      </c>
      <c r="G15" s="5">
        <v>73.5</v>
      </c>
      <c r="H15" s="5">
        <v>3</v>
      </c>
      <c r="I15" s="5">
        <v>6</v>
      </c>
      <c r="J15" s="6">
        <v>-7.042033</v>
      </c>
      <c r="K15" s="6">
        <v>111.318861</v>
      </c>
      <c r="L15" s="4" t="s">
        <v>755</v>
      </c>
      <c r="M15" s="4" t="s">
        <v>796</v>
      </c>
      <c r="N15" s="15" t="s">
        <v>183</v>
      </c>
    </row>
    <row r="16" spans="2:14" ht="15" x14ac:dyDescent="0.3">
      <c r="B16" s="1">
        <v>13</v>
      </c>
      <c r="C16" s="10" t="s">
        <v>1392</v>
      </c>
      <c r="D16" s="4" t="s">
        <v>770</v>
      </c>
      <c r="E16" s="1" t="s">
        <v>787</v>
      </c>
      <c r="F16" s="4" t="s">
        <v>742</v>
      </c>
      <c r="G16" s="5">
        <v>48.9</v>
      </c>
      <c r="H16" s="5">
        <v>3.2</v>
      </c>
      <c r="I16" s="5">
        <v>6</v>
      </c>
      <c r="J16" s="6">
        <v>-7.0368209999999998</v>
      </c>
      <c r="K16" s="6">
        <v>111.30016999999999</v>
      </c>
      <c r="L16" s="4" t="s">
        <v>756</v>
      </c>
      <c r="M16" s="4" t="s">
        <v>796</v>
      </c>
      <c r="N16" s="15" t="s">
        <v>183</v>
      </c>
    </row>
    <row r="17" spans="2:14" ht="15" x14ac:dyDescent="0.3">
      <c r="B17" s="1">
        <v>14</v>
      </c>
      <c r="C17" s="10">
        <v>251</v>
      </c>
      <c r="D17" s="4" t="s">
        <v>771</v>
      </c>
      <c r="E17" s="1" t="s">
        <v>788</v>
      </c>
      <c r="F17" s="4" t="s">
        <v>743</v>
      </c>
      <c r="G17" s="5">
        <v>24</v>
      </c>
      <c r="H17" s="5">
        <v>3.4</v>
      </c>
      <c r="I17" s="5">
        <v>2</v>
      </c>
      <c r="J17" s="6">
        <v>-7.0506159999999998</v>
      </c>
      <c r="K17" s="6">
        <v>111.28282799999999</v>
      </c>
      <c r="L17" s="4" t="s">
        <v>757</v>
      </c>
      <c r="M17" s="4" t="s">
        <v>796</v>
      </c>
      <c r="N17" s="15" t="s">
        <v>182</v>
      </c>
    </row>
    <row r="18" spans="2:14" ht="15" x14ac:dyDescent="0.3">
      <c r="B18" s="1">
        <v>15</v>
      </c>
      <c r="C18" s="10">
        <v>215</v>
      </c>
      <c r="D18" s="4" t="s">
        <v>699</v>
      </c>
      <c r="E18" s="1" t="s">
        <v>789</v>
      </c>
      <c r="F18" s="4" t="s">
        <v>744</v>
      </c>
      <c r="G18" s="5">
        <v>6.6</v>
      </c>
      <c r="H18" s="5">
        <v>3.3</v>
      </c>
      <c r="I18" s="5">
        <v>1</v>
      </c>
      <c r="J18" s="6">
        <v>-7.0534480000000004</v>
      </c>
      <c r="K18" s="6">
        <v>111.32174500000001</v>
      </c>
      <c r="L18" s="4" t="s">
        <v>758</v>
      </c>
      <c r="M18" s="4" t="s">
        <v>796</v>
      </c>
      <c r="N18" s="15" t="s">
        <v>182</v>
      </c>
    </row>
    <row r="19" spans="2:14" ht="15" x14ac:dyDescent="0.3">
      <c r="B19" s="1">
        <v>16</v>
      </c>
      <c r="C19" s="10">
        <v>215</v>
      </c>
      <c r="D19" s="4" t="s">
        <v>699</v>
      </c>
      <c r="E19" s="1" t="s">
        <v>790</v>
      </c>
      <c r="F19" s="4" t="s">
        <v>745</v>
      </c>
      <c r="G19" s="5">
        <v>12</v>
      </c>
      <c r="H19" s="5">
        <v>4</v>
      </c>
      <c r="I19" s="5">
        <v>1</v>
      </c>
      <c r="J19" s="6">
        <v>-7.0564479999999996</v>
      </c>
      <c r="K19" s="6">
        <v>111.333603</v>
      </c>
      <c r="L19" s="4" t="s">
        <v>758</v>
      </c>
      <c r="M19" s="4" t="s">
        <v>796</v>
      </c>
      <c r="N19" s="15" t="s">
        <v>182</v>
      </c>
    </row>
    <row r="20" spans="2:14" ht="15" x14ac:dyDescent="0.3">
      <c r="B20" s="1">
        <v>17</v>
      </c>
      <c r="C20" s="10">
        <v>230</v>
      </c>
      <c r="D20" s="4" t="s">
        <v>772</v>
      </c>
      <c r="E20" s="1" t="s">
        <v>791</v>
      </c>
      <c r="F20" s="4" t="s">
        <v>746</v>
      </c>
      <c r="G20" s="5">
        <v>12.3</v>
      </c>
      <c r="H20" s="5">
        <v>3.4</v>
      </c>
      <c r="I20" s="5">
        <v>1</v>
      </c>
      <c r="J20" s="6">
        <v>-7.0614340000000002</v>
      </c>
      <c r="K20" s="6">
        <v>111.304283</v>
      </c>
      <c r="L20" s="4" t="s">
        <v>759</v>
      </c>
      <c r="M20" s="4" t="s">
        <v>796</v>
      </c>
      <c r="N20" s="15" t="s">
        <v>182</v>
      </c>
    </row>
    <row r="21" spans="2:14" ht="15" x14ac:dyDescent="0.3">
      <c r="B21" s="1">
        <v>18</v>
      </c>
      <c r="C21" s="10" t="s">
        <v>1393</v>
      </c>
      <c r="D21" s="4" t="s">
        <v>773</v>
      </c>
      <c r="E21" s="1" t="s">
        <v>792</v>
      </c>
      <c r="F21" s="4" t="s">
        <v>747</v>
      </c>
      <c r="G21" s="5">
        <v>84</v>
      </c>
      <c r="H21" s="5">
        <v>4</v>
      </c>
      <c r="I21" s="5">
        <v>5</v>
      </c>
      <c r="J21" s="6">
        <v>-7.0687009999999999</v>
      </c>
      <c r="K21" s="6">
        <v>111.2859</v>
      </c>
      <c r="L21" s="4" t="s">
        <v>760</v>
      </c>
      <c r="M21" s="4" t="s">
        <v>796</v>
      </c>
      <c r="N21" s="15" t="s">
        <v>183</v>
      </c>
    </row>
    <row r="22" spans="2:14" ht="15" x14ac:dyDescent="0.3">
      <c r="B22" s="1">
        <v>19</v>
      </c>
      <c r="C22" s="10" t="s">
        <v>1394</v>
      </c>
      <c r="D22" s="4" t="s">
        <v>774</v>
      </c>
      <c r="E22" s="1" t="s">
        <v>793</v>
      </c>
      <c r="F22" s="4" t="s">
        <v>748</v>
      </c>
      <c r="G22" s="5">
        <v>26</v>
      </c>
      <c r="H22" s="5">
        <v>3.5</v>
      </c>
      <c r="I22" s="5">
        <v>2</v>
      </c>
      <c r="J22" s="6">
        <v>-7.0718170000000002</v>
      </c>
      <c r="K22" s="6">
        <v>111.308702</v>
      </c>
      <c r="L22" s="4" t="s">
        <v>761</v>
      </c>
      <c r="M22" s="4" t="s">
        <v>796</v>
      </c>
      <c r="N22" s="15" t="s">
        <v>182</v>
      </c>
    </row>
    <row r="23" spans="2:14" ht="15" x14ac:dyDescent="0.3">
      <c r="B23" s="1">
        <v>20</v>
      </c>
      <c r="C23" s="10">
        <v>215</v>
      </c>
      <c r="D23" s="4" t="s">
        <v>699</v>
      </c>
      <c r="E23" s="1" t="s">
        <v>794</v>
      </c>
      <c r="F23" s="4" t="s">
        <v>749</v>
      </c>
      <c r="G23" s="5">
        <v>6.6</v>
      </c>
      <c r="H23" s="5">
        <v>4</v>
      </c>
      <c r="I23" s="5">
        <v>1</v>
      </c>
      <c r="J23" s="6">
        <v>-7.0661329999999998</v>
      </c>
      <c r="K23" s="6">
        <v>111.314424</v>
      </c>
      <c r="L23" s="4" t="s">
        <v>761</v>
      </c>
      <c r="M23" s="4" t="s">
        <v>796</v>
      </c>
      <c r="N23" s="15" t="s">
        <v>182</v>
      </c>
    </row>
    <row r="24" spans="2:14" ht="15" x14ac:dyDescent="0.3">
      <c r="B24" s="1">
        <v>21</v>
      </c>
      <c r="C24" s="10" t="s">
        <v>1394</v>
      </c>
      <c r="D24" s="4" t="s">
        <v>774</v>
      </c>
      <c r="E24" s="1" t="s">
        <v>795</v>
      </c>
      <c r="F24" s="4" t="s">
        <v>750</v>
      </c>
      <c r="G24" s="5">
        <v>16.600000000000001</v>
      </c>
      <c r="H24" s="5">
        <v>3.4</v>
      </c>
      <c r="I24" s="5">
        <v>2</v>
      </c>
      <c r="J24" s="6">
        <v>-7.0687879999999996</v>
      </c>
      <c r="K24" s="6">
        <v>111.289929</v>
      </c>
      <c r="L24" s="4" t="s">
        <v>762</v>
      </c>
      <c r="M24" s="4" t="s">
        <v>796</v>
      </c>
      <c r="N24" s="15" t="s">
        <v>182</v>
      </c>
    </row>
    <row r="25" spans="2:14" ht="15" x14ac:dyDescent="0.3">
      <c r="B25" s="1">
        <v>22</v>
      </c>
      <c r="C25" s="10">
        <v>159</v>
      </c>
      <c r="D25" s="9" t="s">
        <v>1201</v>
      </c>
      <c r="E25" s="1" t="s">
        <v>1202</v>
      </c>
      <c r="F25" s="4" t="s">
        <v>733</v>
      </c>
      <c r="G25" s="5">
        <v>50</v>
      </c>
      <c r="H25" s="5">
        <v>7</v>
      </c>
      <c r="I25" s="5">
        <v>1</v>
      </c>
      <c r="J25" s="6">
        <v>-7.0080070000000001</v>
      </c>
      <c r="K25" s="6">
        <v>111.310305</v>
      </c>
      <c r="L25" s="4" t="s">
        <v>1200</v>
      </c>
      <c r="M25" s="4" t="s">
        <v>796</v>
      </c>
      <c r="N25" s="15" t="s">
        <v>182</v>
      </c>
    </row>
    <row r="26" spans="2:14" ht="15" x14ac:dyDescent="0.3">
      <c r="B26" s="1">
        <v>23</v>
      </c>
      <c r="C26" s="10" t="s">
        <v>1395</v>
      </c>
      <c r="D26" s="4" t="s">
        <v>695</v>
      </c>
      <c r="E26" s="1" t="s">
        <v>1203</v>
      </c>
      <c r="F26" s="4" t="s">
        <v>1199</v>
      </c>
      <c r="G26" s="5">
        <v>29.7</v>
      </c>
      <c r="H26" s="5">
        <v>4</v>
      </c>
      <c r="I26" s="5">
        <v>3</v>
      </c>
      <c r="J26" s="6">
        <v>-7.0091150000000004</v>
      </c>
      <c r="K26" s="6">
        <v>111.314604</v>
      </c>
      <c r="L26" s="4" t="s">
        <v>1200</v>
      </c>
      <c r="M26" s="4" t="s">
        <v>796</v>
      </c>
      <c r="N26" s="15" t="s">
        <v>183</v>
      </c>
    </row>
    <row r="27" spans="2:14" ht="15.6" x14ac:dyDescent="0.3">
      <c r="B27" s="1">
        <v>24</v>
      </c>
      <c r="C27" s="1"/>
      <c r="D27" s="2"/>
      <c r="E27" s="1"/>
      <c r="F27" s="4"/>
      <c r="G27" s="5"/>
      <c r="H27" s="5"/>
      <c r="I27" s="5"/>
      <c r="J27" s="6"/>
      <c r="K27" s="6"/>
      <c r="L27" s="4"/>
      <c r="M27" s="4"/>
      <c r="N27" s="2"/>
    </row>
    <row r="28" spans="2:14" ht="15.6" x14ac:dyDescent="0.3">
      <c r="B28" s="1">
        <v>25</v>
      </c>
      <c r="C28" s="1"/>
      <c r="D28" s="2"/>
      <c r="E28" s="1"/>
      <c r="F28" s="4"/>
      <c r="G28" s="5"/>
      <c r="H28" s="5"/>
      <c r="I28" s="5"/>
      <c r="J28" s="6"/>
      <c r="K28" s="6"/>
      <c r="L28" s="4"/>
      <c r="M28" s="4"/>
      <c r="N28" s="2"/>
    </row>
    <row r="29" spans="2:14" ht="15.6" x14ac:dyDescent="0.3">
      <c r="B29" s="1">
        <v>26</v>
      </c>
      <c r="C29" s="1"/>
      <c r="D29" s="2"/>
      <c r="E29" s="1"/>
      <c r="F29" s="4"/>
      <c r="G29" s="5"/>
      <c r="H29" s="5"/>
      <c r="I29" s="5"/>
      <c r="J29" s="6"/>
      <c r="K29" s="6"/>
      <c r="L29" s="4"/>
      <c r="M29" s="4"/>
      <c r="N29" s="2"/>
    </row>
    <row r="30" spans="2:14" ht="15.6" x14ac:dyDescent="0.3">
      <c r="B30" s="1">
        <v>27</v>
      </c>
      <c r="C30" s="1"/>
      <c r="D30" s="2"/>
      <c r="E30" s="1"/>
      <c r="F30" s="4"/>
      <c r="G30" s="5"/>
      <c r="H30" s="5"/>
      <c r="I30" s="5"/>
      <c r="J30" s="6"/>
      <c r="K30" s="6"/>
      <c r="L30" s="4"/>
      <c r="M30" s="4"/>
      <c r="N30" s="2"/>
    </row>
    <row r="31" spans="2:14" ht="15.6" x14ac:dyDescent="0.3">
      <c r="B31" s="1">
        <v>28</v>
      </c>
      <c r="C31" s="1"/>
      <c r="D31" s="2"/>
      <c r="E31" s="1"/>
      <c r="F31" s="4"/>
      <c r="G31" s="5"/>
      <c r="H31" s="5"/>
      <c r="I31" s="5"/>
      <c r="J31" s="6"/>
      <c r="K31" s="6"/>
      <c r="L31" s="4"/>
      <c r="M31" s="4"/>
      <c r="N31" s="2"/>
    </row>
    <row r="32" spans="2:14" ht="15.6" x14ac:dyDescent="0.3">
      <c r="B32" s="1">
        <v>29</v>
      </c>
      <c r="C32" s="3"/>
      <c r="D32" s="2"/>
      <c r="E32" s="1"/>
      <c r="F32" s="4"/>
      <c r="G32" s="5"/>
      <c r="H32" s="5"/>
      <c r="I32" s="5"/>
      <c r="J32" s="6"/>
      <c r="K32" s="6"/>
      <c r="L32" s="4"/>
      <c r="M32" s="4"/>
      <c r="N32" s="2"/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B2:N48"/>
  <sheetViews>
    <sheetView topLeftCell="A20" zoomScale="80" zoomScaleNormal="80" workbookViewId="0">
      <selection activeCell="B2" sqref="B2:N45"/>
    </sheetView>
  </sheetViews>
  <sheetFormatPr defaultRowHeight="14.4" x14ac:dyDescent="0.3"/>
  <cols>
    <col min="2" max="2" width="5.109375" customWidth="1"/>
    <col min="3" max="3" width="7.5546875" customWidth="1"/>
    <col min="4" max="4" width="30" customWidth="1"/>
    <col min="5" max="5" width="15.5546875" customWidth="1"/>
    <col min="6" max="6" width="29.554687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1.109375" customWidth="1"/>
    <col min="13" max="13" width="16.1093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30" x14ac:dyDescent="0.3">
      <c r="B4" s="1">
        <v>1</v>
      </c>
      <c r="C4" s="10">
        <v>331</v>
      </c>
      <c r="D4" s="9" t="s">
        <v>1057</v>
      </c>
      <c r="E4" s="1" t="s">
        <v>1072</v>
      </c>
      <c r="F4" s="4" t="s">
        <v>1006</v>
      </c>
      <c r="G4" s="5">
        <v>10</v>
      </c>
      <c r="H4" s="5">
        <v>3</v>
      </c>
      <c r="I4" s="5">
        <v>1</v>
      </c>
      <c r="J4" s="6">
        <v>-7.1284679999999998</v>
      </c>
      <c r="K4" s="6">
        <v>111.400283</v>
      </c>
      <c r="L4" s="4" t="s">
        <v>1044</v>
      </c>
      <c r="M4" s="4" t="s">
        <v>1114</v>
      </c>
      <c r="N4" s="4" t="s">
        <v>182</v>
      </c>
    </row>
    <row r="5" spans="2:14" ht="30" x14ac:dyDescent="0.3">
      <c r="B5" s="1">
        <v>2</v>
      </c>
      <c r="C5" s="10">
        <v>331</v>
      </c>
      <c r="D5" s="9" t="s">
        <v>1057</v>
      </c>
      <c r="E5" s="1" t="s">
        <v>1073</v>
      </c>
      <c r="F5" s="4" t="s">
        <v>1007</v>
      </c>
      <c r="G5" s="5">
        <v>4.45</v>
      </c>
      <c r="H5" s="5">
        <v>3</v>
      </c>
      <c r="I5" s="5">
        <v>1</v>
      </c>
      <c r="J5" s="6">
        <v>-7.1239169999999996</v>
      </c>
      <c r="K5" s="6">
        <v>111.396379</v>
      </c>
      <c r="L5" s="4" t="s">
        <v>1044</v>
      </c>
      <c r="M5" s="4" t="s">
        <v>1114</v>
      </c>
      <c r="N5" s="4" t="s">
        <v>182</v>
      </c>
    </row>
    <row r="6" spans="2:14" ht="30" x14ac:dyDescent="0.3">
      <c r="B6" s="1">
        <v>3</v>
      </c>
      <c r="C6" s="10">
        <v>331</v>
      </c>
      <c r="D6" s="9" t="s">
        <v>1057</v>
      </c>
      <c r="E6" s="1" t="s">
        <v>1074</v>
      </c>
      <c r="F6" s="4" t="s">
        <v>1008</v>
      </c>
      <c r="G6" s="5">
        <v>12</v>
      </c>
      <c r="H6" s="5">
        <v>2.5</v>
      </c>
      <c r="I6" s="5">
        <v>1</v>
      </c>
      <c r="J6" s="6">
        <v>-7.1200850000000004</v>
      </c>
      <c r="K6" s="6">
        <v>111.395263</v>
      </c>
      <c r="L6" s="4" t="s">
        <v>1044</v>
      </c>
      <c r="M6" s="4" t="s">
        <v>1114</v>
      </c>
      <c r="N6" s="4" t="s">
        <v>182</v>
      </c>
    </row>
    <row r="7" spans="2:14" ht="15" x14ac:dyDescent="0.3">
      <c r="B7" s="1">
        <v>4</v>
      </c>
      <c r="C7" s="10">
        <v>250</v>
      </c>
      <c r="D7" s="9" t="s">
        <v>694</v>
      </c>
      <c r="E7" s="1" t="s">
        <v>1075</v>
      </c>
      <c r="F7" s="4" t="s">
        <v>1009</v>
      </c>
      <c r="G7" s="5">
        <v>6</v>
      </c>
      <c r="H7" s="5">
        <v>2.6</v>
      </c>
      <c r="I7" s="5">
        <v>1</v>
      </c>
      <c r="J7" s="6">
        <v>-7.1150399999999996</v>
      </c>
      <c r="K7" s="6">
        <v>111.393314</v>
      </c>
      <c r="L7" s="4" t="s">
        <v>1044</v>
      </c>
      <c r="M7" s="4" t="s">
        <v>1114</v>
      </c>
      <c r="N7" s="4" t="s">
        <v>182</v>
      </c>
    </row>
    <row r="8" spans="2:14" ht="15" x14ac:dyDescent="0.3">
      <c r="B8" s="1">
        <v>5</v>
      </c>
      <c r="C8" s="10" t="s">
        <v>1387</v>
      </c>
      <c r="D8" s="9" t="s">
        <v>318</v>
      </c>
      <c r="E8" s="1" t="s">
        <v>1076</v>
      </c>
      <c r="F8" s="4" t="s">
        <v>1010</v>
      </c>
      <c r="G8" s="5">
        <v>4</v>
      </c>
      <c r="H8" s="5">
        <v>8.5</v>
      </c>
      <c r="I8" s="5">
        <v>1</v>
      </c>
      <c r="J8" s="6">
        <v>-7.0963690000000001</v>
      </c>
      <c r="K8" s="6">
        <v>111.42433</v>
      </c>
      <c r="L8" s="4" t="s">
        <v>1044</v>
      </c>
      <c r="M8" s="4" t="s">
        <v>1114</v>
      </c>
      <c r="N8" s="4" t="s">
        <v>182</v>
      </c>
    </row>
    <row r="9" spans="2:14" ht="15" x14ac:dyDescent="0.3">
      <c r="B9" s="1">
        <v>6</v>
      </c>
      <c r="C9" s="10" t="s">
        <v>1388</v>
      </c>
      <c r="D9" s="9" t="s">
        <v>1058</v>
      </c>
      <c r="E9" s="1" t="s">
        <v>1077</v>
      </c>
      <c r="F9" s="4" t="s">
        <v>1011</v>
      </c>
      <c r="G9" s="5">
        <v>8</v>
      </c>
      <c r="H9" s="5">
        <v>8.5</v>
      </c>
      <c r="I9" s="5">
        <v>2</v>
      </c>
      <c r="J9" s="6">
        <v>-7.1069969999999998</v>
      </c>
      <c r="K9" s="6">
        <v>111.42399</v>
      </c>
      <c r="L9" s="4" t="s">
        <v>1044</v>
      </c>
      <c r="M9" s="4" t="s">
        <v>1114</v>
      </c>
      <c r="N9" s="15" t="s">
        <v>182</v>
      </c>
    </row>
    <row r="10" spans="2:14" ht="15" x14ac:dyDescent="0.3">
      <c r="B10" s="1">
        <v>7</v>
      </c>
      <c r="C10" s="10" t="s">
        <v>1388</v>
      </c>
      <c r="D10" s="9" t="s">
        <v>1058</v>
      </c>
      <c r="E10" s="1" t="s">
        <v>1078</v>
      </c>
      <c r="F10" s="4" t="s">
        <v>1012</v>
      </c>
      <c r="G10" s="5">
        <v>3.3</v>
      </c>
      <c r="H10" s="5">
        <v>8.5</v>
      </c>
      <c r="I10" s="5">
        <v>1</v>
      </c>
      <c r="J10" s="6">
        <v>-7.1111510000000004</v>
      </c>
      <c r="K10" s="6">
        <v>111.422832</v>
      </c>
      <c r="L10" s="4" t="s">
        <v>1044</v>
      </c>
      <c r="M10" s="4" t="s">
        <v>1114</v>
      </c>
      <c r="N10" s="15" t="s">
        <v>182</v>
      </c>
    </row>
    <row r="11" spans="2:14" ht="15" x14ac:dyDescent="0.3">
      <c r="B11" s="1">
        <v>8</v>
      </c>
      <c r="C11" s="10">
        <v>280</v>
      </c>
      <c r="D11" s="9" t="s">
        <v>1059</v>
      </c>
      <c r="E11" s="1" t="s">
        <v>1079</v>
      </c>
      <c r="F11" s="4" t="s">
        <v>1013</v>
      </c>
      <c r="G11" s="5">
        <v>11.5</v>
      </c>
      <c r="H11" s="5">
        <v>4</v>
      </c>
      <c r="I11" s="5">
        <v>1</v>
      </c>
      <c r="J11" s="6">
        <v>-7.1620889999999999</v>
      </c>
      <c r="K11" s="6">
        <v>111.374566</v>
      </c>
      <c r="L11" s="4" t="s">
        <v>1045</v>
      </c>
      <c r="M11" s="4" t="s">
        <v>1114</v>
      </c>
      <c r="N11" s="15" t="s">
        <v>182</v>
      </c>
    </row>
    <row r="12" spans="2:14" ht="15" x14ac:dyDescent="0.3">
      <c r="B12" s="1">
        <v>9</v>
      </c>
      <c r="C12" s="10">
        <v>280</v>
      </c>
      <c r="D12" s="9" t="s">
        <v>1059</v>
      </c>
      <c r="E12" s="1" t="s">
        <v>1080</v>
      </c>
      <c r="F12" s="4" t="s">
        <v>1014</v>
      </c>
      <c r="G12" s="5">
        <v>7.8</v>
      </c>
      <c r="H12" s="5">
        <v>4</v>
      </c>
      <c r="I12" s="5">
        <v>1</v>
      </c>
      <c r="J12" s="6">
        <v>-7.1449550000000004</v>
      </c>
      <c r="K12" s="6">
        <v>111.366489</v>
      </c>
      <c r="L12" s="4" t="s">
        <v>1045</v>
      </c>
      <c r="M12" s="4" t="s">
        <v>1114</v>
      </c>
      <c r="N12" s="15" t="s">
        <v>182</v>
      </c>
    </row>
    <row r="13" spans="2:14" ht="15" x14ac:dyDescent="0.3">
      <c r="B13" s="1">
        <v>10</v>
      </c>
      <c r="C13" s="10">
        <v>280</v>
      </c>
      <c r="D13" s="9" t="s">
        <v>1059</v>
      </c>
      <c r="E13" s="1" t="s">
        <v>1081</v>
      </c>
      <c r="F13" s="4" t="s">
        <v>1015</v>
      </c>
      <c r="G13" s="5">
        <v>25.1</v>
      </c>
      <c r="H13" s="5">
        <v>4.2</v>
      </c>
      <c r="I13" s="5">
        <v>3</v>
      </c>
      <c r="J13" s="6">
        <v>-7.1384160000000003</v>
      </c>
      <c r="K13" s="6">
        <v>111.360793</v>
      </c>
      <c r="L13" s="4" t="s">
        <v>1045</v>
      </c>
      <c r="M13" s="4" t="s">
        <v>1114</v>
      </c>
      <c r="N13" s="15" t="s">
        <v>183</v>
      </c>
    </row>
    <row r="14" spans="2:14" ht="30" x14ac:dyDescent="0.3">
      <c r="B14" s="1">
        <v>11</v>
      </c>
      <c r="C14" s="10">
        <v>294</v>
      </c>
      <c r="D14" s="9" t="s">
        <v>1060</v>
      </c>
      <c r="E14" s="1" t="s">
        <v>1082</v>
      </c>
      <c r="F14" s="4" t="s">
        <v>1016</v>
      </c>
      <c r="G14" s="5">
        <v>5.5</v>
      </c>
      <c r="H14" s="5">
        <v>4</v>
      </c>
      <c r="I14" s="5">
        <v>1</v>
      </c>
      <c r="J14" s="6">
        <v>-7.1223609999999997</v>
      </c>
      <c r="K14" s="6">
        <v>111.33426</v>
      </c>
      <c r="L14" s="4" t="s">
        <v>1045</v>
      </c>
      <c r="M14" s="4" t="s">
        <v>1114</v>
      </c>
      <c r="N14" s="15" t="s">
        <v>182</v>
      </c>
    </row>
    <row r="15" spans="2:14" ht="30" x14ac:dyDescent="0.3">
      <c r="B15" s="1">
        <v>12</v>
      </c>
      <c r="C15" s="10">
        <v>331</v>
      </c>
      <c r="D15" s="9" t="s">
        <v>1057</v>
      </c>
      <c r="E15" s="1" t="s">
        <v>1083</v>
      </c>
      <c r="F15" s="4" t="s">
        <v>1017</v>
      </c>
      <c r="G15" s="5">
        <v>4.67</v>
      </c>
      <c r="H15" s="5">
        <v>4.2</v>
      </c>
      <c r="I15" s="5">
        <v>1</v>
      </c>
      <c r="J15" s="6">
        <v>-7.1445660000000002</v>
      </c>
      <c r="K15" s="6">
        <v>111.414334</v>
      </c>
      <c r="L15" s="4" t="s">
        <v>1046</v>
      </c>
      <c r="M15" s="4" t="s">
        <v>1114</v>
      </c>
      <c r="N15" s="15" t="s">
        <v>182</v>
      </c>
    </row>
    <row r="16" spans="2:14" ht="15" x14ac:dyDescent="0.3">
      <c r="B16" s="1">
        <v>13</v>
      </c>
      <c r="C16" s="10" t="s">
        <v>1388</v>
      </c>
      <c r="D16" s="9" t="s">
        <v>1058</v>
      </c>
      <c r="E16" s="1" t="s">
        <v>1084</v>
      </c>
      <c r="F16" s="4" t="s">
        <v>1018</v>
      </c>
      <c r="G16" s="5">
        <v>10</v>
      </c>
      <c r="H16" s="5">
        <v>7.2</v>
      </c>
      <c r="I16" s="5">
        <v>2</v>
      </c>
      <c r="J16" s="6">
        <v>-7.1425650000000003</v>
      </c>
      <c r="K16" s="6">
        <v>111.419364</v>
      </c>
      <c r="L16" s="4" t="s">
        <v>1046</v>
      </c>
      <c r="M16" s="4" t="s">
        <v>1114</v>
      </c>
      <c r="N16" s="15" t="s">
        <v>182</v>
      </c>
    </row>
    <row r="17" spans="2:14" ht="15" x14ac:dyDescent="0.3">
      <c r="B17" s="1">
        <v>14</v>
      </c>
      <c r="C17" s="10" t="s">
        <v>1389</v>
      </c>
      <c r="D17" s="9" t="s">
        <v>1061</v>
      </c>
      <c r="E17" s="1" t="s">
        <v>1085</v>
      </c>
      <c r="F17" s="4" t="s">
        <v>1017</v>
      </c>
      <c r="G17" s="5">
        <v>20</v>
      </c>
      <c r="H17" s="5">
        <v>8</v>
      </c>
      <c r="I17" s="5">
        <v>2</v>
      </c>
      <c r="J17" s="6">
        <v>-7.1464559999999997</v>
      </c>
      <c r="K17" s="6">
        <v>111.413625</v>
      </c>
      <c r="L17" s="4" t="s">
        <v>1046</v>
      </c>
      <c r="M17" s="4" t="s">
        <v>1114</v>
      </c>
      <c r="N17" s="15" t="s">
        <v>182</v>
      </c>
    </row>
    <row r="18" spans="2:14" ht="15" x14ac:dyDescent="0.3">
      <c r="B18" s="1">
        <v>15</v>
      </c>
      <c r="C18" s="10" t="s">
        <v>1389</v>
      </c>
      <c r="D18" s="9" t="s">
        <v>1061</v>
      </c>
      <c r="E18" s="1" t="s">
        <v>1086</v>
      </c>
      <c r="F18" s="4" t="s">
        <v>1006</v>
      </c>
      <c r="G18" s="5">
        <v>4.7</v>
      </c>
      <c r="H18" s="5">
        <v>8</v>
      </c>
      <c r="I18" s="5">
        <v>1</v>
      </c>
      <c r="J18" s="6">
        <v>-7.1520820000000001</v>
      </c>
      <c r="K18" s="6">
        <v>111.41120100000001</v>
      </c>
      <c r="L18" s="4" t="s">
        <v>1046</v>
      </c>
      <c r="M18" s="4" t="s">
        <v>1114</v>
      </c>
      <c r="N18" s="15" t="s">
        <v>182</v>
      </c>
    </row>
    <row r="19" spans="2:14" ht="15" x14ac:dyDescent="0.3">
      <c r="B19" s="1">
        <v>16</v>
      </c>
      <c r="C19" s="10" t="s">
        <v>1389</v>
      </c>
      <c r="D19" s="9" t="s">
        <v>1061</v>
      </c>
      <c r="E19" s="1" t="s">
        <v>1087</v>
      </c>
      <c r="F19" s="4" t="s">
        <v>1007</v>
      </c>
      <c r="G19" s="5">
        <v>7.5</v>
      </c>
      <c r="H19" s="5">
        <v>8</v>
      </c>
      <c r="I19" s="5">
        <v>1</v>
      </c>
      <c r="J19" s="6">
        <v>-7.1555229999999996</v>
      </c>
      <c r="K19" s="6">
        <v>111.410719</v>
      </c>
      <c r="L19" s="4" t="s">
        <v>1046</v>
      </c>
      <c r="M19" s="4" t="s">
        <v>1114</v>
      </c>
      <c r="N19" s="15" t="s">
        <v>182</v>
      </c>
    </row>
    <row r="20" spans="2:14" ht="15" x14ac:dyDescent="0.3">
      <c r="B20" s="1">
        <v>17</v>
      </c>
      <c r="C20" s="10" t="s">
        <v>1389</v>
      </c>
      <c r="D20" s="9" t="s">
        <v>1061</v>
      </c>
      <c r="E20" s="1" t="s">
        <v>1088</v>
      </c>
      <c r="F20" s="4" t="s">
        <v>1008</v>
      </c>
      <c r="G20" s="5">
        <v>7.5</v>
      </c>
      <c r="H20" s="5">
        <v>8</v>
      </c>
      <c r="I20" s="5">
        <v>1</v>
      </c>
      <c r="J20" s="6">
        <v>-7.1591750000000003</v>
      </c>
      <c r="K20" s="6">
        <v>111.411546</v>
      </c>
      <c r="L20" s="4" t="s">
        <v>1046</v>
      </c>
      <c r="M20" s="4" t="s">
        <v>1114</v>
      </c>
      <c r="N20" s="15" t="s">
        <v>182</v>
      </c>
    </row>
    <row r="21" spans="2:14" ht="15" x14ac:dyDescent="0.3">
      <c r="B21" s="1">
        <v>18</v>
      </c>
      <c r="C21" s="10">
        <v>283</v>
      </c>
      <c r="D21" s="9" t="s">
        <v>1062</v>
      </c>
      <c r="E21" s="1" t="s">
        <v>1089</v>
      </c>
      <c r="F21" s="4" t="s">
        <v>1019</v>
      </c>
      <c r="G21" s="5">
        <v>24</v>
      </c>
      <c r="H21" s="5">
        <v>3</v>
      </c>
      <c r="I21" s="5">
        <v>2</v>
      </c>
      <c r="J21" s="6">
        <v>-7.1702019999999997</v>
      </c>
      <c r="K21" s="6">
        <v>111.447526</v>
      </c>
      <c r="L21" s="4" t="s">
        <v>1047</v>
      </c>
      <c r="M21" s="4" t="s">
        <v>1114</v>
      </c>
      <c r="N21" s="15" t="s">
        <v>182</v>
      </c>
    </row>
    <row r="22" spans="2:14" ht="15" x14ac:dyDescent="0.3">
      <c r="B22" s="1">
        <v>19</v>
      </c>
      <c r="C22" s="10" t="s">
        <v>1390</v>
      </c>
      <c r="D22" s="9" t="s">
        <v>1063</v>
      </c>
      <c r="E22" s="1" t="s">
        <v>1090</v>
      </c>
      <c r="F22" s="4" t="s">
        <v>1020</v>
      </c>
      <c r="G22" s="5">
        <v>38</v>
      </c>
      <c r="H22" s="5">
        <v>3.5</v>
      </c>
      <c r="I22" s="5">
        <v>3</v>
      </c>
      <c r="J22" s="6">
        <v>-7.1759089999999999</v>
      </c>
      <c r="K22" s="6">
        <v>111.38432400000001</v>
      </c>
      <c r="L22" s="4" t="s">
        <v>1048</v>
      </c>
      <c r="M22" s="4" t="s">
        <v>1114</v>
      </c>
      <c r="N22" s="15" t="s">
        <v>183</v>
      </c>
    </row>
    <row r="23" spans="2:14" ht="15" x14ac:dyDescent="0.3">
      <c r="B23" s="1">
        <v>20</v>
      </c>
      <c r="C23" s="10" t="s">
        <v>1390</v>
      </c>
      <c r="D23" s="9" t="s">
        <v>1063</v>
      </c>
      <c r="E23" s="1" t="s">
        <v>1091</v>
      </c>
      <c r="F23" s="4" t="s">
        <v>1021</v>
      </c>
      <c r="G23" s="5">
        <v>12</v>
      </c>
      <c r="H23" s="5">
        <v>5.5</v>
      </c>
      <c r="I23" s="5">
        <v>1</v>
      </c>
      <c r="J23" s="6">
        <v>-7.182607</v>
      </c>
      <c r="K23" s="6">
        <v>111.382184</v>
      </c>
      <c r="L23" s="4" t="s">
        <v>1048</v>
      </c>
      <c r="M23" s="4" t="s">
        <v>1114</v>
      </c>
      <c r="N23" s="15" t="s">
        <v>182</v>
      </c>
    </row>
    <row r="24" spans="2:14" ht="15" x14ac:dyDescent="0.3">
      <c r="B24" s="1">
        <v>21</v>
      </c>
      <c r="C24" s="10" t="s">
        <v>1390</v>
      </c>
      <c r="D24" s="9" t="s">
        <v>1063</v>
      </c>
      <c r="E24" s="1" t="s">
        <v>1092</v>
      </c>
      <c r="F24" s="4" t="s">
        <v>1022</v>
      </c>
      <c r="G24" s="5">
        <v>46</v>
      </c>
      <c r="H24" s="5">
        <v>4</v>
      </c>
      <c r="I24" s="5">
        <v>3</v>
      </c>
      <c r="J24" s="6">
        <v>-7.1742280000000003</v>
      </c>
      <c r="K24" s="6">
        <v>111.389528</v>
      </c>
      <c r="L24" s="4" t="s">
        <v>1049</v>
      </c>
      <c r="M24" s="4" t="s">
        <v>1114</v>
      </c>
      <c r="N24" s="15" t="s">
        <v>183</v>
      </c>
    </row>
    <row r="25" spans="2:14" ht="15" x14ac:dyDescent="0.3">
      <c r="B25" s="1">
        <v>22</v>
      </c>
      <c r="C25" s="10" t="s">
        <v>1389</v>
      </c>
      <c r="D25" s="9" t="s">
        <v>1061</v>
      </c>
      <c r="E25" s="1" t="s">
        <v>1093</v>
      </c>
      <c r="F25" s="4" t="s">
        <v>1023</v>
      </c>
      <c r="G25" s="5">
        <v>4.3</v>
      </c>
      <c r="H25" s="5">
        <v>7</v>
      </c>
      <c r="I25" s="5">
        <v>1</v>
      </c>
      <c r="J25" s="6">
        <v>-7.175529</v>
      </c>
      <c r="K25" s="6">
        <v>111.405714</v>
      </c>
      <c r="L25" s="4" t="s">
        <v>1049</v>
      </c>
      <c r="M25" s="4" t="s">
        <v>1114</v>
      </c>
      <c r="N25" s="15" t="s">
        <v>182</v>
      </c>
    </row>
    <row r="26" spans="2:14" ht="15" x14ac:dyDescent="0.3">
      <c r="B26" s="1">
        <v>23</v>
      </c>
      <c r="C26" s="10" t="s">
        <v>1389</v>
      </c>
      <c r="D26" s="9" t="s">
        <v>1061</v>
      </c>
      <c r="E26" s="1" t="s">
        <v>1094</v>
      </c>
      <c r="F26" s="4" t="s">
        <v>1024</v>
      </c>
      <c r="G26" s="5">
        <v>6</v>
      </c>
      <c r="H26" s="5">
        <v>7.5</v>
      </c>
      <c r="I26" s="5">
        <v>1</v>
      </c>
      <c r="J26" s="6">
        <v>-7.1835000000000004</v>
      </c>
      <c r="K26" s="6">
        <v>111.399058</v>
      </c>
      <c r="L26" s="4" t="s">
        <v>1049</v>
      </c>
      <c r="M26" s="4" t="s">
        <v>1114</v>
      </c>
      <c r="N26" s="15" t="s">
        <v>182</v>
      </c>
    </row>
    <row r="27" spans="2:14" ht="15" x14ac:dyDescent="0.3">
      <c r="B27" s="1">
        <v>24</v>
      </c>
      <c r="C27" s="10">
        <v>253</v>
      </c>
      <c r="D27" s="9" t="s">
        <v>1064</v>
      </c>
      <c r="E27" s="1" t="s">
        <v>1095</v>
      </c>
      <c r="F27" s="4" t="s">
        <v>1025</v>
      </c>
      <c r="G27" s="5">
        <v>10.5</v>
      </c>
      <c r="H27" s="5">
        <v>3</v>
      </c>
      <c r="I27" s="5">
        <v>1</v>
      </c>
      <c r="J27" s="6">
        <v>-7.1986739999999996</v>
      </c>
      <c r="K27" s="6">
        <v>111.43925299999999</v>
      </c>
      <c r="L27" s="4" t="s">
        <v>1050</v>
      </c>
      <c r="M27" s="4" t="s">
        <v>1114</v>
      </c>
      <c r="N27" s="15" t="s">
        <v>182</v>
      </c>
    </row>
    <row r="28" spans="2:14" ht="15" x14ac:dyDescent="0.3">
      <c r="B28" s="1">
        <v>25</v>
      </c>
      <c r="C28" s="10">
        <v>253</v>
      </c>
      <c r="D28" s="9" t="s">
        <v>1064</v>
      </c>
      <c r="E28" s="1" t="s">
        <v>1096</v>
      </c>
      <c r="F28" s="4" t="s">
        <v>1026</v>
      </c>
      <c r="G28" s="5">
        <v>12.3</v>
      </c>
      <c r="H28" s="5">
        <v>4.2</v>
      </c>
      <c r="I28" s="5">
        <v>1</v>
      </c>
      <c r="J28" s="6">
        <v>-7.1932349999999996</v>
      </c>
      <c r="K28" s="6">
        <v>111.44364299999999</v>
      </c>
      <c r="L28" s="4" t="s">
        <v>1050</v>
      </c>
      <c r="M28" s="4" t="s">
        <v>1114</v>
      </c>
      <c r="N28" s="15" t="s">
        <v>182</v>
      </c>
    </row>
    <row r="29" spans="2:14" ht="15" x14ac:dyDescent="0.3">
      <c r="B29" s="1">
        <v>26</v>
      </c>
      <c r="C29" s="10" t="s">
        <v>1391</v>
      </c>
      <c r="D29" s="9" t="s">
        <v>1065</v>
      </c>
      <c r="E29" s="1" t="s">
        <v>1097</v>
      </c>
      <c r="F29" s="4" t="s">
        <v>1027</v>
      </c>
      <c r="G29" s="5">
        <v>6.7</v>
      </c>
      <c r="H29" s="5">
        <v>4.3</v>
      </c>
      <c r="I29" s="5">
        <v>1</v>
      </c>
      <c r="J29" s="6">
        <v>-7.2059629999999997</v>
      </c>
      <c r="K29" s="6">
        <v>111.40163200000001</v>
      </c>
      <c r="L29" s="4" t="s">
        <v>1051</v>
      </c>
      <c r="M29" s="4" t="s">
        <v>1114</v>
      </c>
      <c r="N29" s="15" t="s">
        <v>182</v>
      </c>
    </row>
    <row r="30" spans="2:14" ht="15" x14ac:dyDescent="0.3">
      <c r="B30" s="1">
        <v>27</v>
      </c>
      <c r="C30" s="10" t="s">
        <v>1391</v>
      </c>
      <c r="D30" s="9" t="s">
        <v>1065</v>
      </c>
      <c r="E30" s="1" t="s">
        <v>1098</v>
      </c>
      <c r="F30" s="4" t="s">
        <v>1028</v>
      </c>
      <c r="G30" s="5">
        <v>7</v>
      </c>
      <c r="H30" s="5">
        <v>5</v>
      </c>
      <c r="I30" s="5">
        <v>1</v>
      </c>
      <c r="J30" s="6">
        <v>-7.2131379999999998</v>
      </c>
      <c r="K30" s="6">
        <v>111.405027</v>
      </c>
      <c r="L30" s="4" t="s">
        <v>1051</v>
      </c>
      <c r="M30" s="4" t="s">
        <v>1114</v>
      </c>
      <c r="N30" s="15" t="s">
        <v>182</v>
      </c>
    </row>
    <row r="31" spans="2:14" ht="15" x14ac:dyDescent="0.3">
      <c r="B31" s="1">
        <v>28</v>
      </c>
      <c r="C31" s="10" t="s">
        <v>1391</v>
      </c>
      <c r="D31" s="9" t="s">
        <v>1065</v>
      </c>
      <c r="E31" s="1" t="s">
        <v>1099</v>
      </c>
      <c r="F31" s="4" t="s">
        <v>1029</v>
      </c>
      <c r="G31" s="5">
        <v>11.6</v>
      </c>
      <c r="H31" s="5">
        <v>6</v>
      </c>
      <c r="I31" s="5">
        <v>2</v>
      </c>
      <c r="J31" s="6">
        <v>-7.2159240000000002</v>
      </c>
      <c r="K31" s="6">
        <v>111.40670900000001</v>
      </c>
      <c r="L31" s="4" t="s">
        <v>1051</v>
      </c>
      <c r="M31" s="4" t="s">
        <v>1114</v>
      </c>
      <c r="N31" s="15" t="s">
        <v>182</v>
      </c>
    </row>
    <row r="32" spans="2:14" ht="15" x14ac:dyDescent="0.3">
      <c r="B32" s="1">
        <v>29</v>
      </c>
      <c r="C32" s="10" t="s">
        <v>1391</v>
      </c>
      <c r="D32" s="9" t="s">
        <v>1065</v>
      </c>
      <c r="E32" s="1" t="s">
        <v>1100</v>
      </c>
      <c r="F32" s="4" t="s">
        <v>1030</v>
      </c>
      <c r="G32" s="5">
        <v>3</v>
      </c>
      <c r="H32" s="5">
        <v>6</v>
      </c>
      <c r="I32" s="5">
        <v>2</v>
      </c>
      <c r="J32" s="6">
        <v>-7.2241249999999999</v>
      </c>
      <c r="K32" s="6">
        <v>111.409392</v>
      </c>
      <c r="L32" s="4" t="s">
        <v>1052</v>
      </c>
      <c r="M32" s="4" t="s">
        <v>1114</v>
      </c>
      <c r="N32" s="15" t="s">
        <v>182</v>
      </c>
    </row>
    <row r="33" spans="2:14" ht="15" x14ac:dyDescent="0.3">
      <c r="B33" s="1">
        <v>30</v>
      </c>
      <c r="C33" s="10" t="s">
        <v>1391</v>
      </c>
      <c r="D33" s="9" t="s">
        <v>1065</v>
      </c>
      <c r="E33" s="1" t="s">
        <v>1101</v>
      </c>
      <c r="F33" s="4" t="s">
        <v>1031</v>
      </c>
      <c r="G33" s="5">
        <v>12</v>
      </c>
      <c r="H33" s="5">
        <v>4.5</v>
      </c>
      <c r="I33" s="5">
        <v>1</v>
      </c>
      <c r="J33" s="6">
        <v>-7.2296469999999999</v>
      </c>
      <c r="K33" s="6">
        <v>111.414371</v>
      </c>
      <c r="L33" s="4" t="s">
        <v>1052</v>
      </c>
      <c r="M33" s="4" t="s">
        <v>1114</v>
      </c>
      <c r="N33" s="15" t="s">
        <v>182</v>
      </c>
    </row>
    <row r="34" spans="2:14" ht="15.6" x14ac:dyDescent="0.3">
      <c r="B34" s="1">
        <v>31</v>
      </c>
      <c r="C34" s="11">
        <v>185</v>
      </c>
      <c r="D34" s="9" t="s">
        <v>1066</v>
      </c>
      <c r="E34" s="1" t="s">
        <v>1102</v>
      </c>
      <c r="F34" s="4" t="s">
        <v>1032</v>
      </c>
      <c r="G34" s="5">
        <v>12.2</v>
      </c>
      <c r="H34" s="5">
        <v>3.5</v>
      </c>
      <c r="I34" s="5">
        <v>1</v>
      </c>
      <c r="J34" s="6">
        <v>-7.2217929999999999</v>
      </c>
      <c r="K34" s="6">
        <v>111.419743</v>
      </c>
      <c r="L34" s="4" t="s">
        <v>1052</v>
      </c>
      <c r="M34" s="4" t="s">
        <v>1114</v>
      </c>
      <c r="N34" s="15" t="s">
        <v>182</v>
      </c>
    </row>
    <row r="35" spans="2:14" ht="15.6" x14ac:dyDescent="0.3">
      <c r="B35" s="1">
        <v>32</v>
      </c>
      <c r="C35" s="11">
        <v>185</v>
      </c>
      <c r="D35" s="9" t="s">
        <v>1066</v>
      </c>
      <c r="E35" s="1" t="s">
        <v>1103</v>
      </c>
      <c r="F35" s="4" t="s">
        <v>1033</v>
      </c>
      <c r="G35" s="5">
        <v>12.3</v>
      </c>
      <c r="H35" s="5">
        <v>5</v>
      </c>
      <c r="I35" s="5">
        <v>1</v>
      </c>
      <c r="J35" s="6">
        <v>-7.2161879999999998</v>
      </c>
      <c r="K35" s="6">
        <v>111.427167</v>
      </c>
      <c r="L35" s="4" t="s">
        <v>1052</v>
      </c>
      <c r="M35" s="4" t="s">
        <v>1114</v>
      </c>
      <c r="N35" s="15" t="s">
        <v>182</v>
      </c>
    </row>
    <row r="36" spans="2:14" ht="30" x14ac:dyDescent="0.3">
      <c r="B36" s="1">
        <v>33</v>
      </c>
      <c r="C36" s="11">
        <v>329</v>
      </c>
      <c r="D36" s="9" t="s">
        <v>1067</v>
      </c>
      <c r="E36" s="1" t="s">
        <v>1104</v>
      </c>
      <c r="F36" s="4" t="s">
        <v>1034</v>
      </c>
      <c r="G36" s="5">
        <v>24</v>
      </c>
      <c r="H36" s="5">
        <v>4</v>
      </c>
      <c r="I36" s="5">
        <v>4</v>
      </c>
      <c r="J36" s="6">
        <v>-7.2531749999999997</v>
      </c>
      <c r="K36" s="6">
        <v>111.368257</v>
      </c>
      <c r="L36" s="4" t="s">
        <v>1053</v>
      </c>
      <c r="M36" s="4" t="s">
        <v>1114</v>
      </c>
      <c r="N36" s="15" t="s">
        <v>183</v>
      </c>
    </row>
    <row r="37" spans="2:14" ht="15.6" x14ac:dyDescent="0.3">
      <c r="B37" s="1">
        <v>34</v>
      </c>
      <c r="C37" s="11">
        <v>330</v>
      </c>
      <c r="D37" s="9" t="s">
        <v>1068</v>
      </c>
      <c r="E37" s="1" t="s">
        <v>1105</v>
      </c>
      <c r="F37" s="4" t="s">
        <v>1035</v>
      </c>
      <c r="G37" s="5">
        <v>19</v>
      </c>
      <c r="H37" s="5">
        <v>3</v>
      </c>
      <c r="I37" s="5">
        <v>2</v>
      </c>
      <c r="J37" s="6">
        <v>-7.2630999999999997</v>
      </c>
      <c r="K37" s="6">
        <v>111.39538400000001</v>
      </c>
      <c r="L37" s="4" t="s">
        <v>1053</v>
      </c>
      <c r="M37" s="4" t="s">
        <v>1114</v>
      </c>
      <c r="N37" s="15" t="s">
        <v>182</v>
      </c>
    </row>
    <row r="38" spans="2:14" ht="15.6" x14ac:dyDescent="0.3">
      <c r="B38" s="1">
        <v>35</v>
      </c>
      <c r="C38" s="11">
        <v>332</v>
      </c>
      <c r="D38" s="9" t="s">
        <v>1069</v>
      </c>
      <c r="E38" s="1" t="s">
        <v>1106</v>
      </c>
      <c r="F38" s="4" t="s">
        <v>1036</v>
      </c>
      <c r="G38" s="5">
        <v>6.2</v>
      </c>
      <c r="H38" s="5">
        <v>2.2999999999999998</v>
      </c>
      <c r="I38" s="5">
        <v>1</v>
      </c>
      <c r="J38" s="6">
        <v>-7.2476919999999998</v>
      </c>
      <c r="K38" s="6">
        <v>111.39152</v>
      </c>
      <c r="L38" s="4" t="s">
        <v>1053</v>
      </c>
      <c r="M38" s="4" t="s">
        <v>1114</v>
      </c>
      <c r="N38" s="15" t="s">
        <v>182</v>
      </c>
    </row>
    <row r="39" spans="2:14" ht="15.6" x14ac:dyDescent="0.3">
      <c r="B39" s="1">
        <v>36</v>
      </c>
      <c r="C39" s="11" t="s">
        <v>1390</v>
      </c>
      <c r="D39" s="9" t="s">
        <v>1063</v>
      </c>
      <c r="E39" s="1" t="s">
        <v>1107</v>
      </c>
      <c r="F39" s="4" t="s">
        <v>1037</v>
      </c>
      <c r="G39" s="5">
        <v>24</v>
      </c>
      <c r="H39" s="5">
        <v>4.7</v>
      </c>
      <c r="I39" s="5">
        <v>2</v>
      </c>
      <c r="J39" s="6">
        <v>-7.1714289999999998</v>
      </c>
      <c r="K39" s="6">
        <v>111.32889299999999</v>
      </c>
      <c r="L39" s="4" t="s">
        <v>128</v>
      </c>
      <c r="M39" s="4" t="s">
        <v>1114</v>
      </c>
      <c r="N39" s="4" t="s">
        <v>182</v>
      </c>
    </row>
    <row r="40" spans="2:14" ht="15.6" x14ac:dyDescent="0.3">
      <c r="B40" s="1">
        <v>37</v>
      </c>
      <c r="C40" s="11" t="s">
        <v>1390</v>
      </c>
      <c r="D40" s="9" t="s">
        <v>1063</v>
      </c>
      <c r="E40" s="1" t="s">
        <v>1108</v>
      </c>
      <c r="F40" s="4" t="s">
        <v>1038</v>
      </c>
      <c r="G40" s="5">
        <v>3.8</v>
      </c>
      <c r="H40" s="5">
        <v>4.5</v>
      </c>
      <c r="I40" s="5">
        <v>1</v>
      </c>
      <c r="J40" s="6">
        <v>-7.184069</v>
      </c>
      <c r="K40" s="6">
        <v>111.370794</v>
      </c>
      <c r="L40" s="4" t="s">
        <v>1054</v>
      </c>
      <c r="M40" s="4" t="s">
        <v>1114</v>
      </c>
      <c r="N40" s="4" t="s">
        <v>182</v>
      </c>
    </row>
    <row r="41" spans="2:14" ht="15.6" x14ac:dyDescent="0.3">
      <c r="B41" s="1">
        <v>38</v>
      </c>
      <c r="C41" s="11" t="s">
        <v>1390</v>
      </c>
      <c r="D41" s="9" t="s">
        <v>1063</v>
      </c>
      <c r="E41" s="1" t="s">
        <v>1109</v>
      </c>
      <c r="F41" s="4" t="s">
        <v>1039</v>
      </c>
      <c r="G41" s="5">
        <v>7</v>
      </c>
      <c r="H41" s="5">
        <v>4.8</v>
      </c>
      <c r="I41" s="5">
        <v>1</v>
      </c>
      <c r="J41" s="6">
        <v>-7.1793969999999998</v>
      </c>
      <c r="K41" s="6">
        <v>111.35842</v>
      </c>
      <c r="L41" s="4" t="s">
        <v>669</v>
      </c>
      <c r="M41" s="4" t="s">
        <v>1114</v>
      </c>
      <c r="N41" s="4" t="s">
        <v>182</v>
      </c>
    </row>
    <row r="42" spans="2:14" ht="15.6" x14ac:dyDescent="0.3">
      <c r="B42" s="1">
        <v>39</v>
      </c>
      <c r="C42" s="11" t="s">
        <v>1390</v>
      </c>
      <c r="D42" s="9" t="s">
        <v>1063</v>
      </c>
      <c r="E42" s="1" t="s">
        <v>1110</v>
      </c>
      <c r="F42" s="4" t="s">
        <v>1040</v>
      </c>
      <c r="G42" s="5">
        <v>12.3</v>
      </c>
      <c r="H42" s="5">
        <v>6</v>
      </c>
      <c r="I42" s="5">
        <v>1</v>
      </c>
      <c r="J42" s="6">
        <v>-7.1768020000000003</v>
      </c>
      <c r="K42" s="6">
        <v>111.352665</v>
      </c>
      <c r="L42" s="4" t="s">
        <v>669</v>
      </c>
      <c r="M42" s="4" t="s">
        <v>1114</v>
      </c>
      <c r="N42" s="4" t="s">
        <v>182</v>
      </c>
    </row>
    <row r="43" spans="2:14" ht="15.6" x14ac:dyDescent="0.3">
      <c r="B43" s="1">
        <v>40</v>
      </c>
      <c r="C43" s="11" t="s">
        <v>1390</v>
      </c>
      <c r="D43" s="9" t="s">
        <v>1063</v>
      </c>
      <c r="E43" s="1" t="s">
        <v>1111</v>
      </c>
      <c r="F43" s="4" t="s">
        <v>1041</v>
      </c>
      <c r="G43" s="5">
        <v>12.3</v>
      </c>
      <c r="H43" s="5">
        <v>6</v>
      </c>
      <c r="I43" s="5">
        <v>1</v>
      </c>
      <c r="J43" s="6">
        <v>-7.1761419999999996</v>
      </c>
      <c r="K43" s="6">
        <v>111.350582</v>
      </c>
      <c r="L43" s="4" t="s">
        <v>669</v>
      </c>
      <c r="M43" s="4" t="s">
        <v>1114</v>
      </c>
      <c r="N43" s="4" t="s">
        <v>182</v>
      </c>
    </row>
    <row r="44" spans="2:14" ht="30" x14ac:dyDescent="0.3">
      <c r="B44" s="1">
        <v>41</v>
      </c>
      <c r="C44" s="10">
        <v>257</v>
      </c>
      <c r="D44" s="9" t="s">
        <v>1070</v>
      </c>
      <c r="E44" s="1" t="s">
        <v>1112</v>
      </c>
      <c r="F44" s="4" t="s">
        <v>1042</v>
      </c>
      <c r="G44" s="5">
        <v>35.700000000000003</v>
      </c>
      <c r="H44" s="5">
        <v>3.6</v>
      </c>
      <c r="I44" s="5">
        <v>3</v>
      </c>
      <c r="J44" s="6">
        <v>-7.2218609999999996</v>
      </c>
      <c r="K44" s="6">
        <v>111.37141200000001</v>
      </c>
      <c r="L44" s="4" t="s">
        <v>1055</v>
      </c>
      <c r="M44" s="4" t="s">
        <v>1114</v>
      </c>
      <c r="N44" s="4" t="s">
        <v>183</v>
      </c>
    </row>
    <row r="45" spans="2:14" ht="15" x14ac:dyDescent="0.3">
      <c r="B45" s="1">
        <v>42</v>
      </c>
      <c r="C45" s="10">
        <v>288</v>
      </c>
      <c r="D45" s="9" t="s">
        <v>1071</v>
      </c>
      <c r="E45" s="1" t="s">
        <v>1113</v>
      </c>
      <c r="F45" s="4" t="s">
        <v>1043</v>
      </c>
      <c r="G45" s="5">
        <v>12.2</v>
      </c>
      <c r="H45" s="5">
        <v>3.4</v>
      </c>
      <c r="I45" s="5">
        <v>2</v>
      </c>
      <c r="J45" s="6">
        <v>-7.314489</v>
      </c>
      <c r="K45" s="6">
        <v>111.367508</v>
      </c>
      <c r="L45" s="4" t="s">
        <v>1056</v>
      </c>
      <c r="M45" s="4" t="s">
        <v>1114</v>
      </c>
      <c r="N45" s="4" t="s">
        <v>182</v>
      </c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B2:N48"/>
  <sheetViews>
    <sheetView topLeftCell="A18" zoomScale="80" zoomScaleNormal="80" workbookViewId="0">
      <selection activeCell="N39" sqref="N39"/>
    </sheetView>
  </sheetViews>
  <sheetFormatPr defaultRowHeight="14.4" x14ac:dyDescent="0.3"/>
  <cols>
    <col min="2" max="2" width="5.109375" customWidth="1"/>
    <col min="3" max="3" width="7.5546875" customWidth="1"/>
    <col min="4" max="4" width="32.33203125" customWidth="1"/>
    <col min="5" max="5" width="15.5546875" customWidth="1"/>
    <col min="6" max="6" width="25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4.886718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" x14ac:dyDescent="0.3">
      <c r="B4" s="1">
        <v>1</v>
      </c>
      <c r="C4" s="10" t="s">
        <v>1385</v>
      </c>
      <c r="D4" s="4" t="s">
        <v>16</v>
      </c>
      <c r="E4" s="1" t="s">
        <v>24</v>
      </c>
      <c r="F4" s="4" t="s">
        <v>53</v>
      </c>
      <c r="G4" s="5">
        <v>25.3</v>
      </c>
      <c r="H4" s="5">
        <v>3.5</v>
      </c>
      <c r="I4" s="5">
        <v>3</v>
      </c>
      <c r="J4" s="6">
        <v>-7.0832560000000004</v>
      </c>
      <c r="K4" s="6">
        <v>111.61188799999999</v>
      </c>
      <c r="L4" s="4" t="s">
        <v>78</v>
      </c>
      <c r="M4" s="4" t="s">
        <v>88</v>
      </c>
      <c r="N4" s="4" t="s">
        <v>183</v>
      </c>
    </row>
    <row r="5" spans="2:14" ht="15" x14ac:dyDescent="0.3">
      <c r="B5" s="1">
        <v>2</v>
      </c>
      <c r="C5" s="10">
        <v>339</v>
      </c>
      <c r="D5" s="4" t="s">
        <v>17</v>
      </c>
      <c r="E5" s="1" t="s">
        <v>25</v>
      </c>
      <c r="F5" s="4" t="s">
        <v>54</v>
      </c>
      <c r="G5" s="5">
        <v>20.5</v>
      </c>
      <c r="H5" s="5">
        <v>3.2</v>
      </c>
      <c r="I5" s="5">
        <v>3</v>
      </c>
      <c r="J5" s="6">
        <v>-7.0795260000000004</v>
      </c>
      <c r="K5" s="6">
        <v>111.61306500000001</v>
      </c>
      <c r="L5" s="4" t="s">
        <v>78</v>
      </c>
      <c r="M5" s="4" t="s">
        <v>88</v>
      </c>
      <c r="N5" s="4" t="s">
        <v>183</v>
      </c>
    </row>
    <row r="6" spans="2:14" ht="15" x14ac:dyDescent="0.3">
      <c r="B6" s="1">
        <v>3</v>
      </c>
      <c r="C6" s="10">
        <v>339</v>
      </c>
      <c r="D6" s="4" t="s">
        <v>17</v>
      </c>
      <c r="E6" s="1" t="s">
        <v>26</v>
      </c>
      <c r="F6" s="4" t="s">
        <v>55</v>
      </c>
      <c r="G6" s="5">
        <v>4.7</v>
      </c>
      <c r="H6" s="5">
        <v>3.4</v>
      </c>
      <c r="I6" s="5">
        <v>1</v>
      </c>
      <c r="J6" s="6">
        <v>-7.0771040000000003</v>
      </c>
      <c r="K6" s="6">
        <v>111.605501</v>
      </c>
      <c r="L6" s="4" t="s">
        <v>78</v>
      </c>
      <c r="M6" s="4" t="s">
        <v>88</v>
      </c>
      <c r="N6" s="4" t="s">
        <v>182</v>
      </c>
    </row>
    <row r="7" spans="2:14" ht="15" x14ac:dyDescent="0.3">
      <c r="B7" s="1">
        <v>4</v>
      </c>
      <c r="C7" s="10">
        <v>339</v>
      </c>
      <c r="D7" s="4" t="s">
        <v>17</v>
      </c>
      <c r="E7" s="1" t="s">
        <v>27</v>
      </c>
      <c r="F7" s="4" t="s">
        <v>56</v>
      </c>
      <c r="G7" s="5">
        <v>4</v>
      </c>
      <c r="H7" s="5">
        <v>3.8</v>
      </c>
      <c r="I7" s="5">
        <v>1</v>
      </c>
      <c r="J7" s="6">
        <v>-7.0784510000000003</v>
      </c>
      <c r="K7" s="6">
        <v>111.590693</v>
      </c>
      <c r="L7" s="4" t="s">
        <v>79</v>
      </c>
      <c r="M7" s="4" t="s">
        <v>88</v>
      </c>
      <c r="N7" s="4" t="s">
        <v>182</v>
      </c>
    </row>
    <row r="8" spans="2:14" ht="15" x14ac:dyDescent="0.3">
      <c r="B8" s="1">
        <v>5</v>
      </c>
      <c r="C8" s="10">
        <v>339</v>
      </c>
      <c r="D8" s="4" t="s">
        <v>17</v>
      </c>
      <c r="E8" s="1" t="s">
        <v>28</v>
      </c>
      <c r="F8" s="4" t="s">
        <v>57</v>
      </c>
      <c r="G8" s="5">
        <v>3.3</v>
      </c>
      <c r="H8" s="5">
        <v>3.8</v>
      </c>
      <c r="I8" s="5">
        <v>1</v>
      </c>
      <c r="J8" s="6">
        <v>-7.0784820000000002</v>
      </c>
      <c r="K8" s="6">
        <v>111.588375</v>
      </c>
      <c r="L8" s="4" t="s">
        <v>79</v>
      </c>
      <c r="M8" s="4" t="s">
        <v>88</v>
      </c>
      <c r="N8" s="4" t="s">
        <v>182</v>
      </c>
    </row>
    <row r="9" spans="2:14" ht="15" x14ac:dyDescent="0.3">
      <c r="B9" s="1">
        <v>6</v>
      </c>
      <c r="C9" s="10">
        <v>339</v>
      </c>
      <c r="D9" s="4" t="s">
        <v>17</v>
      </c>
      <c r="E9" s="1" t="s">
        <v>29</v>
      </c>
      <c r="F9" s="4" t="s">
        <v>58</v>
      </c>
      <c r="G9" s="5">
        <v>5</v>
      </c>
      <c r="H9" s="5">
        <v>4</v>
      </c>
      <c r="I9" s="5">
        <v>1</v>
      </c>
      <c r="J9" s="6">
        <v>-7.078716</v>
      </c>
      <c r="K9" s="6">
        <v>111.58690300000001</v>
      </c>
      <c r="L9" s="4" t="s">
        <v>79</v>
      </c>
      <c r="M9" s="4" t="s">
        <v>88</v>
      </c>
      <c r="N9" s="15" t="s">
        <v>182</v>
      </c>
    </row>
    <row r="10" spans="2:14" ht="15" x14ac:dyDescent="0.3">
      <c r="B10" s="1">
        <v>7</v>
      </c>
      <c r="C10" s="10">
        <v>339</v>
      </c>
      <c r="D10" s="4" t="s">
        <v>17</v>
      </c>
      <c r="E10" s="1" t="s">
        <v>30</v>
      </c>
      <c r="F10" s="4" t="s">
        <v>59</v>
      </c>
      <c r="G10" s="5">
        <v>4.2</v>
      </c>
      <c r="H10" s="5">
        <v>3.8</v>
      </c>
      <c r="I10" s="5">
        <v>1</v>
      </c>
      <c r="J10" s="6">
        <v>-7.079129</v>
      </c>
      <c r="K10" s="6">
        <v>111.580859</v>
      </c>
      <c r="L10" s="4" t="s">
        <v>79</v>
      </c>
      <c r="M10" s="4" t="s">
        <v>88</v>
      </c>
      <c r="N10" s="15" t="s">
        <v>182</v>
      </c>
    </row>
    <row r="11" spans="2:14" ht="15" x14ac:dyDescent="0.3">
      <c r="B11" s="1">
        <v>8</v>
      </c>
      <c r="C11" s="10">
        <v>339</v>
      </c>
      <c r="D11" s="9" t="s">
        <v>17</v>
      </c>
      <c r="E11" s="1" t="s">
        <v>31</v>
      </c>
      <c r="F11" s="4" t="s">
        <v>60</v>
      </c>
      <c r="G11" s="5">
        <v>6.2</v>
      </c>
      <c r="H11" s="5">
        <v>5</v>
      </c>
      <c r="I11" s="5">
        <v>1</v>
      </c>
      <c r="J11" s="6">
        <v>-7.0801790000000002</v>
      </c>
      <c r="K11" s="6">
        <v>111.57975999999999</v>
      </c>
      <c r="L11" s="4" t="s">
        <v>79</v>
      </c>
      <c r="M11" s="4" t="s">
        <v>88</v>
      </c>
      <c r="N11" s="15" t="s">
        <v>182</v>
      </c>
    </row>
    <row r="12" spans="2:14" ht="15" x14ac:dyDescent="0.3">
      <c r="B12" s="1">
        <v>9</v>
      </c>
      <c r="C12" s="10">
        <v>208</v>
      </c>
      <c r="D12" s="4" t="s">
        <v>18</v>
      </c>
      <c r="E12" s="1" t="s">
        <v>32</v>
      </c>
      <c r="F12" s="4" t="s">
        <v>61</v>
      </c>
      <c r="G12" s="5">
        <v>6.8</v>
      </c>
      <c r="H12" s="5">
        <v>3.56</v>
      </c>
      <c r="I12" s="5">
        <v>1</v>
      </c>
      <c r="J12" s="6">
        <v>-7.103402</v>
      </c>
      <c r="K12" s="6">
        <v>111.53901500000001</v>
      </c>
      <c r="L12" s="4" t="s">
        <v>80</v>
      </c>
      <c r="M12" s="4" t="s">
        <v>88</v>
      </c>
      <c r="N12" s="15" t="s">
        <v>182</v>
      </c>
    </row>
    <row r="13" spans="2:14" ht="15" x14ac:dyDescent="0.3">
      <c r="B13" s="1">
        <v>10</v>
      </c>
      <c r="C13" s="10">
        <v>208</v>
      </c>
      <c r="D13" s="9" t="s">
        <v>18</v>
      </c>
      <c r="E13" s="1" t="s">
        <v>33</v>
      </c>
      <c r="F13" s="4" t="s">
        <v>62</v>
      </c>
      <c r="G13" s="5">
        <v>4.5999999999999996</v>
      </c>
      <c r="H13" s="5">
        <v>3</v>
      </c>
      <c r="I13" s="5">
        <v>1</v>
      </c>
      <c r="J13" s="6">
        <v>-7.1022939999999997</v>
      </c>
      <c r="K13" s="6">
        <v>111.533869</v>
      </c>
      <c r="L13" s="4" t="s">
        <v>80</v>
      </c>
      <c r="M13" s="4" t="s">
        <v>88</v>
      </c>
      <c r="N13" s="15" t="s">
        <v>182</v>
      </c>
    </row>
    <row r="14" spans="2:14" ht="15" x14ac:dyDescent="0.3">
      <c r="B14" s="1">
        <v>11</v>
      </c>
      <c r="C14" s="10">
        <v>208</v>
      </c>
      <c r="D14" s="4" t="s">
        <v>18</v>
      </c>
      <c r="E14" s="1" t="s">
        <v>34</v>
      </c>
      <c r="F14" s="4" t="s">
        <v>63</v>
      </c>
      <c r="G14" s="5">
        <v>3</v>
      </c>
      <c r="H14" s="5">
        <v>3.2</v>
      </c>
      <c r="I14" s="5">
        <v>1</v>
      </c>
      <c r="J14" s="6">
        <v>-7.1018249999999998</v>
      </c>
      <c r="K14" s="6">
        <v>111.52692</v>
      </c>
      <c r="L14" s="4" t="s">
        <v>80</v>
      </c>
      <c r="M14" s="4" t="s">
        <v>88</v>
      </c>
      <c r="N14" s="15" t="s">
        <v>182</v>
      </c>
    </row>
    <row r="15" spans="2:14" ht="15" x14ac:dyDescent="0.3">
      <c r="B15" s="1">
        <v>12</v>
      </c>
      <c r="C15" s="10">
        <v>208</v>
      </c>
      <c r="D15" s="4" t="s">
        <v>18</v>
      </c>
      <c r="E15" s="1" t="s">
        <v>35</v>
      </c>
      <c r="F15" s="4" t="s">
        <v>64</v>
      </c>
      <c r="G15" s="5">
        <v>6.5</v>
      </c>
      <c r="H15" s="5">
        <v>2.7</v>
      </c>
      <c r="I15" s="5">
        <v>1</v>
      </c>
      <c r="J15" s="6">
        <v>-7.101559</v>
      </c>
      <c r="K15" s="6">
        <v>111.523578</v>
      </c>
      <c r="L15" s="4" t="s">
        <v>80</v>
      </c>
      <c r="M15" s="4" t="s">
        <v>88</v>
      </c>
      <c r="N15" s="15" t="s">
        <v>182</v>
      </c>
    </row>
    <row r="16" spans="2:14" ht="30" x14ac:dyDescent="0.3">
      <c r="B16" s="1">
        <v>13</v>
      </c>
      <c r="C16" s="10">
        <v>336</v>
      </c>
      <c r="D16" s="9" t="s">
        <v>19</v>
      </c>
      <c r="E16" s="1" t="s">
        <v>36</v>
      </c>
      <c r="F16" s="4" t="s">
        <v>65</v>
      </c>
      <c r="G16" s="5">
        <v>5</v>
      </c>
      <c r="H16" s="5">
        <v>4</v>
      </c>
      <c r="I16" s="5">
        <v>1</v>
      </c>
      <c r="J16" s="6">
        <v>-7.0772880000000002</v>
      </c>
      <c r="K16" s="6">
        <v>111.48751</v>
      </c>
      <c r="L16" s="4" t="s">
        <v>81</v>
      </c>
      <c r="M16" s="4" t="s">
        <v>88</v>
      </c>
      <c r="N16" s="4" t="s">
        <v>182</v>
      </c>
    </row>
    <row r="17" spans="2:14" ht="30" x14ac:dyDescent="0.3">
      <c r="B17" s="1">
        <v>14</v>
      </c>
      <c r="C17" s="10">
        <v>336</v>
      </c>
      <c r="D17" s="9" t="s">
        <v>19</v>
      </c>
      <c r="E17" s="1" t="s">
        <v>37</v>
      </c>
      <c r="F17" s="4" t="s">
        <v>66</v>
      </c>
      <c r="G17" s="5">
        <v>6</v>
      </c>
      <c r="H17" s="5">
        <v>4</v>
      </c>
      <c r="I17" s="5">
        <v>1</v>
      </c>
      <c r="J17" s="6">
        <v>-7.0773339999999996</v>
      </c>
      <c r="K17" s="6">
        <v>111.493579</v>
      </c>
      <c r="L17" s="4" t="s">
        <v>81</v>
      </c>
      <c r="M17" s="4" t="s">
        <v>88</v>
      </c>
      <c r="N17" s="4" t="s">
        <v>182</v>
      </c>
    </row>
    <row r="18" spans="2:14" ht="30" x14ac:dyDescent="0.3">
      <c r="B18" s="1">
        <v>15</v>
      </c>
      <c r="C18" s="10">
        <v>336</v>
      </c>
      <c r="D18" s="9" t="s">
        <v>19</v>
      </c>
      <c r="E18" s="1" t="s">
        <v>38</v>
      </c>
      <c r="F18" s="4" t="s">
        <v>67</v>
      </c>
      <c r="G18" s="5">
        <v>32</v>
      </c>
      <c r="H18" s="5">
        <v>4</v>
      </c>
      <c r="I18" s="5">
        <v>4</v>
      </c>
      <c r="J18" s="6">
        <v>-7.0795880000000002</v>
      </c>
      <c r="K18" s="6">
        <v>111.50072</v>
      </c>
      <c r="L18" s="4" t="s">
        <v>81</v>
      </c>
      <c r="M18" s="4" t="s">
        <v>88</v>
      </c>
      <c r="N18" s="4" t="s">
        <v>183</v>
      </c>
    </row>
    <row r="19" spans="2:14" ht="30" x14ac:dyDescent="0.3">
      <c r="B19" s="1">
        <v>16</v>
      </c>
      <c r="C19" s="10">
        <v>287</v>
      </c>
      <c r="D19" s="9" t="s">
        <v>20</v>
      </c>
      <c r="E19" s="1" t="s">
        <v>39</v>
      </c>
      <c r="F19" s="4" t="s">
        <v>68</v>
      </c>
      <c r="G19" s="5">
        <v>3.3</v>
      </c>
      <c r="H19" s="5">
        <v>5</v>
      </c>
      <c r="I19" s="5">
        <v>1</v>
      </c>
      <c r="J19" s="6">
        <v>-7.0866100000000003</v>
      </c>
      <c r="K19" s="6">
        <v>111.50275999999999</v>
      </c>
      <c r="L19" s="4" t="s">
        <v>81</v>
      </c>
      <c r="M19" s="4" t="s">
        <v>88</v>
      </c>
      <c r="N19" s="4" t="s">
        <v>182</v>
      </c>
    </row>
    <row r="20" spans="2:14" ht="30" x14ac:dyDescent="0.3">
      <c r="B20" s="1">
        <v>17</v>
      </c>
      <c r="C20" s="10">
        <v>287</v>
      </c>
      <c r="D20" s="9" t="s">
        <v>20</v>
      </c>
      <c r="E20" s="1" t="s">
        <v>40</v>
      </c>
      <c r="F20" s="4" t="s">
        <v>69</v>
      </c>
      <c r="G20" s="5">
        <v>2.7</v>
      </c>
      <c r="H20" s="5">
        <v>4.5</v>
      </c>
      <c r="I20" s="5">
        <v>1</v>
      </c>
      <c r="J20" s="6">
        <v>-7.0889949999999997</v>
      </c>
      <c r="K20" s="6">
        <v>111.503015</v>
      </c>
      <c r="L20" s="4" t="s">
        <v>81</v>
      </c>
      <c r="M20" s="4" t="s">
        <v>88</v>
      </c>
      <c r="N20" s="4" t="s">
        <v>182</v>
      </c>
    </row>
    <row r="21" spans="2:14" ht="30" x14ac:dyDescent="0.3">
      <c r="B21" s="1">
        <v>18</v>
      </c>
      <c r="C21" s="10">
        <v>287</v>
      </c>
      <c r="D21" s="9" t="s">
        <v>20</v>
      </c>
      <c r="E21" s="1" t="s">
        <v>41</v>
      </c>
      <c r="F21" s="4" t="s">
        <v>70</v>
      </c>
      <c r="G21" s="5">
        <v>11.8</v>
      </c>
      <c r="H21" s="5">
        <v>2.9</v>
      </c>
      <c r="I21" s="5">
        <v>2</v>
      </c>
      <c r="J21" s="6">
        <v>-7.103059</v>
      </c>
      <c r="K21" s="6">
        <v>111.502307</v>
      </c>
      <c r="L21" s="4" t="s">
        <v>81</v>
      </c>
      <c r="M21" s="4" t="s">
        <v>88</v>
      </c>
      <c r="N21" s="15" t="s">
        <v>182</v>
      </c>
    </row>
    <row r="22" spans="2:14" ht="15" x14ac:dyDescent="0.3">
      <c r="B22" s="1">
        <v>19</v>
      </c>
      <c r="C22" s="10">
        <v>284</v>
      </c>
      <c r="D22" s="4" t="s">
        <v>21</v>
      </c>
      <c r="E22" s="1" t="s">
        <v>42</v>
      </c>
      <c r="F22" s="4" t="s">
        <v>71</v>
      </c>
      <c r="G22" s="5">
        <v>30.6</v>
      </c>
      <c r="H22" s="5">
        <v>3</v>
      </c>
      <c r="I22" s="5">
        <v>3</v>
      </c>
      <c r="J22" s="6">
        <v>-7.0991590000000002</v>
      </c>
      <c r="K22" s="6">
        <v>111.56553599999999</v>
      </c>
      <c r="L22" s="4" t="s">
        <v>82</v>
      </c>
      <c r="M22" s="4" t="s">
        <v>88</v>
      </c>
      <c r="N22" s="15" t="s">
        <v>183</v>
      </c>
    </row>
    <row r="23" spans="2:14" ht="15" x14ac:dyDescent="0.3">
      <c r="B23" s="1">
        <v>20</v>
      </c>
      <c r="C23" s="10">
        <v>284</v>
      </c>
      <c r="D23" s="4" t="s">
        <v>21</v>
      </c>
      <c r="E23" s="1" t="s">
        <v>43</v>
      </c>
      <c r="F23" s="4" t="s">
        <v>72</v>
      </c>
      <c r="G23" s="5">
        <v>16.5</v>
      </c>
      <c r="H23" s="5">
        <v>2.7</v>
      </c>
      <c r="I23" s="5">
        <v>2</v>
      </c>
      <c r="J23" s="6">
        <v>-7.0900359999999996</v>
      </c>
      <c r="K23" s="6">
        <v>111.55119999999999</v>
      </c>
      <c r="L23" s="4" t="s">
        <v>82</v>
      </c>
      <c r="M23" s="4" t="s">
        <v>88</v>
      </c>
      <c r="N23" s="15" t="s">
        <v>182</v>
      </c>
    </row>
    <row r="24" spans="2:14" ht="15" x14ac:dyDescent="0.3">
      <c r="B24" s="1">
        <v>21</v>
      </c>
      <c r="C24" s="10">
        <v>284</v>
      </c>
      <c r="D24" s="4" t="s">
        <v>21</v>
      </c>
      <c r="E24" s="1" t="s">
        <v>44</v>
      </c>
      <c r="F24" s="4" t="s">
        <v>73</v>
      </c>
      <c r="G24" s="5">
        <v>17.600000000000001</v>
      </c>
      <c r="H24" s="5">
        <v>3.4</v>
      </c>
      <c r="I24" s="5">
        <v>3</v>
      </c>
      <c r="J24" s="6">
        <v>-7.0894259999999996</v>
      </c>
      <c r="K24" s="6">
        <v>111.54853199999999</v>
      </c>
      <c r="L24" s="4" t="s">
        <v>82</v>
      </c>
      <c r="M24" s="4" t="s">
        <v>88</v>
      </c>
      <c r="N24" s="15" t="s">
        <v>183</v>
      </c>
    </row>
    <row r="25" spans="2:14" ht="15" x14ac:dyDescent="0.3">
      <c r="B25" s="1">
        <v>22</v>
      </c>
      <c r="C25" s="10" t="s">
        <v>1385</v>
      </c>
      <c r="D25" s="9" t="s">
        <v>16</v>
      </c>
      <c r="E25" s="1" t="s">
        <v>45</v>
      </c>
      <c r="F25" s="4" t="s">
        <v>74</v>
      </c>
      <c r="G25" s="5">
        <v>14.4</v>
      </c>
      <c r="H25" s="5">
        <v>3.5</v>
      </c>
      <c r="I25" s="5">
        <v>4</v>
      </c>
      <c r="J25" s="6">
        <v>-7.1019730000000001</v>
      </c>
      <c r="K25" s="6">
        <v>111.613167</v>
      </c>
      <c r="L25" s="4" t="s">
        <v>83</v>
      </c>
      <c r="M25" s="4" t="s">
        <v>88</v>
      </c>
      <c r="N25" s="15" t="s">
        <v>183</v>
      </c>
    </row>
    <row r="26" spans="2:14" ht="15" x14ac:dyDescent="0.3">
      <c r="B26" s="1">
        <v>23</v>
      </c>
      <c r="C26" s="10" t="s">
        <v>1385</v>
      </c>
      <c r="D26" s="4" t="s">
        <v>16</v>
      </c>
      <c r="E26" s="1" t="s">
        <v>46</v>
      </c>
      <c r="F26" s="4" t="s">
        <v>75</v>
      </c>
      <c r="G26" s="5">
        <v>10.6</v>
      </c>
      <c r="H26" s="5">
        <v>4.5</v>
      </c>
      <c r="I26" s="5">
        <v>4</v>
      </c>
      <c r="J26" s="6">
        <v>-7.095726</v>
      </c>
      <c r="K26" s="6">
        <v>111.61304</v>
      </c>
      <c r="L26" s="4" t="s">
        <v>83</v>
      </c>
      <c r="M26" s="4" t="s">
        <v>88</v>
      </c>
      <c r="N26" s="15" t="s">
        <v>183</v>
      </c>
    </row>
    <row r="27" spans="2:14" ht="15" x14ac:dyDescent="0.3">
      <c r="B27" s="1">
        <v>24</v>
      </c>
      <c r="C27" s="10" t="s">
        <v>1386</v>
      </c>
      <c r="D27" s="4" t="s">
        <v>22</v>
      </c>
      <c r="E27" s="1" t="s">
        <v>47</v>
      </c>
      <c r="F27" s="4" t="s">
        <v>73</v>
      </c>
      <c r="G27" s="5">
        <v>36.299999999999997</v>
      </c>
      <c r="H27" s="5">
        <v>4.5</v>
      </c>
      <c r="I27" s="5">
        <v>3</v>
      </c>
      <c r="J27" s="6">
        <v>-7.1152480000000002</v>
      </c>
      <c r="K27" s="6">
        <v>111.57681100000001</v>
      </c>
      <c r="L27" s="4" t="s">
        <v>84</v>
      </c>
      <c r="M27" s="4" t="s">
        <v>88</v>
      </c>
      <c r="N27" s="15" t="s">
        <v>183</v>
      </c>
    </row>
    <row r="28" spans="2:14" ht="15" x14ac:dyDescent="0.3">
      <c r="B28" s="1">
        <v>25</v>
      </c>
      <c r="C28" s="10" t="s">
        <v>1386</v>
      </c>
      <c r="D28" s="4" t="s">
        <v>22</v>
      </c>
      <c r="E28" s="1" t="s">
        <v>48</v>
      </c>
      <c r="F28" s="4" t="s">
        <v>72</v>
      </c>
      <c r="G28" s="5">
        <v>12.2</v>
      </c>
      <c r="H28" s="5">
        <v>4.5</v>
      </c>
      <c r="I28" s="5">
        <v>1</v>
      </c>
      <c r="J28" s="6">
        <v>-7.1161120000000002</v>
      </c>
      <c r="K28" s="6">
        <v>111.582381</v>
      </c>
      <c r="L28" s="4" t="s">
        <v>84</v>
      </c>
      <c r="M28" s="4" t="s">
        <v>88</v>
      </c>
      <c r="N28" s="15" t="s">
        <v>182</v>
      </c>
    </row>
    <row r="29" spans="2:14" ht="15" x14ac:dyDescent="0.3">
      <c r="B29" s="1">
        <v>26</v>
      </c>
      <c r="C29" s="10">
        <v>211</v>
      </c>
      <c r="D29" s="4" t="s">
        <v>23</v>
      </c>
      <c r="E29" s="1" t="s">
        <v>49</v>
      </c>
      <c r="F29" s="4" t="s">
        <v>76</v>
      </c>
      <c r="G29" s="5">
        <v>12.2</v>
      </c>
      <c r="H29" s="5">
        <v>3.5</v>
      </c>
      <c r="I29" s="5">
        <v>1</v>
      </c>
      <c r="J29" s="6">
        <v>-7.1172610000000001</v>
      </c>
      <c r="K29" s="6">
        <v>111.567953</v>
      </c>
      <c r="L29" s="4" t="s">
        <v>85</v>
      </c>
      <c r="M29" s="4" t="s">
        <v>88</v>
      </c>
      <c r="N29" s="15" t="s">
        <v>182</v>
      </c>
    </row>
    <row r="30" spans="2:14" ht="15" x14ac:dyDescent="0.3">
      <c r="B30" s="1">
        <v>27</v>
      </c>
      <c r="C30" s="10" t="s">
        <v>1385</v>
      </c>
      <c r="D30" s="4" t="s">
        <v>16</v>
      </c>
      <c r="E30" s="1" t="s">
        <v>50</v>
      </c>
      <c r="F30" s="4" t="s">
        <v>77</v>
      </c>
      <c r="G30" s="5">
        <v>6.8</v>
      </c>
      <c r="H30" s="5">
        <v>4</v>
      </c>
      <c r="I30" s="5">
        <v>1</v>
      </c>
      <c r="J30" s="6">
        <v>-7.1187620000000003</v>
      </c>
      <c r="K30" s="6">
        <v>111.61021100000001</v>
      </c>
      <c r="L30" s="4" t="s">
        <v>86</v>
      </c>
      <c r="M30" s="4" t="s">
        <v>88</v>
      </c>
      <c r="N30" s="15" t="s">
        <v>182</v>
      </c>
    </row>
    <row r="31" spans="2:14" ht="15" x14ac:dyDescent="0.3">
      <c r="B31" s="1">
        <v>28</v>
      </c>
      <c r="C31" s="10" t="s">
        <v>1386</v>
      </c>
      <c r="D31" s="4" t="s">
        <v>22</v>
      </c>
      <c r="E31" s="1" t="s">
        <v>51</v>
      </c>
      <c r="F31" s="4" t="s">
        <v>71</v>
      </c>
      <c r="G31" s="5">
        <v>36</v>
      </c>
      <c r="H31" s="5">
        <v>4.7</v>
      </c>
      <c r="I31" s="5">
        <v>3</v>
      </c>
      <c r="J31" s="6">
        <v>-7.1172490000000002</v>
      </c>
      <c r="K31" s="6">
        <v>111.58879399999999</v>
      </c>
      <c r="L31" s="4" t="s">
        <v>87</v>
      </c>
      <c r="M31" s="4" t="s">
        <v>88</v>
      </c>
      <c r="N31" s="15" t="s">
        <v>183</v>
      </c>
    </row>
    <row r="32" spans="2:14" ht="15.6" x14ac:dyDescent="0.3">
      <c r="B32" s="1">
        <v>29</v>
      </c>
      <c r="C32" s="11" t="s">
        <v>1386</v>
      </c>
      <c r="D32" s="4" t="s">
        <v>22</v>
      </c>
      <c r="E32" s="1" t="s">
        <v>52</v>
      </c>
      <c r="F32" s="4"/>
      <c r="G32" s="5">
        <v>4</v>
      </c>
      <c r="H32" s="5">
        <v>4</v>
      </c>
      <c r="I32" s="5">
        <v>1</v>
      </c>
      <c r="J32" s="6">
        <v>-7.1197869999999996</v>
      </c>
      <c r="K32" s="6">
        <v>111.594267</v>
      </c>
      <c r="L32" s="4" t="s">
        <v>87</v>
      </c>
      <c r="M32" s="4" t="s">
        <v>88</v>
      </c>
      <c r="N32" s="15" t="s">
        <v>182</v>
      </c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B2:N48"/>
  <sheetViews>
    <sheetView topLeftCell="A19" zoomScale="80" zoomScaleNormal="80" workbookViewId="0">
      <selection activeCell="B2" sqref="B2:N42"/>
    </sheetView>
  </sheetViews>
  <sheetFormatPr defaultRowHeight="14.4" x14ac:dyDescent="0.3"/>
  <cols>
    <col min="2" max="2" width="5.109375" customWidth="1"/>
    <col min="3" max="3" width="7.5546875" customWidth="1"/>
    <col min="4" max="4" width="44.44140625" customWidth="1"/>
    <col min="5" max="5" width="15.5546875" customWidth="1"/>
    <col min="6" max="6" width="28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6" customWidth="1"/>
    <col min="14" max="14" width="18.88671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239</v>
      </c>
      <c r="D4" s="2" t="s">
        <v>401</v>
      </c>
      <c r="E4" s="1" t="s">
        <v>1336</v>
      </c>
      <c r="F4" s="4" t="s">
        <v>1274</v>
      </c>
      <c r="G4" s="5">
        <v>12.5</v>
      </c>
      <c r="H4" s="5">
        <v>3.5</v>
      </c>
      <c r="I4" s="5">
        <v>1</v>
      </c>
      <c r="J4" s="6">
        <v>-6.90151</v>
      </c>
      <c r="K4" s="6">
        <v>111.248456</v>
      </c>
      <c r="L4" s="4" t="s">
        <v>1306</v>
      </c>
      <c r="M4" s="4" t="s">
        <v>1371</v>
      </c>
      <c r="N4" s="7" t="s">
        <v>182</v>
      </c>
    </row>
    <row r="5" spans="2:14" ht="15.6" x14ac:dyDescent="0.3">
      <c r="B5" s="1">
        <v>2</v>
      </c>
      <c r="C5" s="10">
        <v>239</v>
      </c>
      <c r="D5" s="2" t="s">
        <v>401</v>
      </c>
      <c r="E5" s="1" t="s">
        <v>1337</v>
      </c>
      <c r="F5" s="4" t="s">
        <v>1275</v>
      </c>
      <c r="G5" s="5">
        <v>4</v>
      </c>
      <c r="H5" s="5">
        <v>3.5</v>
      </c>
      <c r="I5" s="5">
        <v>1</v>
      </c>
      <c r="J5" s="6">
        <v>-6.9058539999999997</v>
      </c>
      <c r="K5" s="6">
        <v>111.250912</v>
      </c>
      <c r="L5" s="4" t="s">
        <v>1306</v>
      </c>
      <c r="M5" s="4" t="s">
        <v>1371</v>
      </c>
      <c r="N5" s="7" t="s">
        <v>182</v>
      </c>
    </row>
    <row r="6" spans="2:14" ht="15.6" x14ac:dyDescent="0.3">
      <c r="B6" s="1">
        <v>3</v>
      </c>
      <c r="C6" s="10">
        <v>239</v>
      </c>
      <c r="D6" s="2" t="s">
        <v>401</v>
      </c>
      <c r="E6" s="1" t="s">
        <v>1338</v>
      </c>
      <c r="F6" s="4" t="s">
        <v>1276</v>
      </c>
      <c r="G6" s="5">
        <v>3</v>
      </c>
      <c r="H6" s="5">
        <v>3.6</v>
      </c>
      <c r="I6" s="5">
        <v>1</v>
      </c>
      <c r="J6" s="6">
        <v>-6.9122240000000001</v>
      </c>
      <c r="K6" s="6">
        <v>111.254808</v>
      </c>
      <c r="L6" s="4" t="s">
        <v>1306</v>
      </c>
      <c r="M6" s="4" t="s">
        <v>1371</v>
      </c>
      <c r="N6" s="7" t="s">
        <v>182</v>
      </c>
    </row>
    <row r="7" spans="2:14" ht="15.6" x14ac:dyDescent="0.3">
      <c r="B7" s="1">
        <v>4</v>
      </c>
      <c r="C7" s="10">
        <v>239</v>
      </c>
      <c r="D7" s="2" t="s">
        <v>401</v>
      </c>
      <c r="E7" s="1" t="s">
        <v>1194</v>
      </c>
      <c r="F7" s="4" t="s">
        <v>1277</v>
      </c>
      <c r="G7" s="5">
        <v>6</v>
      </c>
      <c r="H7" s="5">
        <v>3</v>
      </c>
      <c r="I7" s="5">
        <v>1</v>
      </c>
      <c r="J7" s="6">
        <v>-6.9217890000000004</v>
      </c>
      <c r="K7" s="6">
        <v>111.25397700000001</v>
      </c>
      <c r="L7" s="4" t="s">
        <v>1306</v>
      </c>
      <c r="M7" s="4" t="s">
        <v>1371</v>
      </c>
      <c r="N7" s="7" t="s">
        <v>182</v>
      </c>
    </row>
    <row r="8" spans="2:14" ht="15.6" x14ac:dyDescent="0.3">
      <c r="B8" s="1">
        <v>5</v>
      </c>
      <c r="C8" s="10">
        <v>181</v>
      </c>
      <c r="D8" s="2" t="s">
        <v>397</v>
      </c>
      <c r="E8" s="1" t="s">
        <v>1339</v>
      </c>
      <c r="F8" s="4" t="s">
        <v>1278</v>
      </c>
      <c r="G8" s="5">
        <v>12</v>
      </c>
      <c r="H8" s="5">
        <v>3</v>
      </c>
      <c r="I8" s="5">
        <v>1</v>
      </c>
      <c r="J8" s="6">
        <v>-6.8632419999999996</v>
      </c>
      <c r="K8" s="6">
        <v>111.230549</v>
      </c>
      <c r="L8" s="4" t="s">
        <v>1307</v>
      </c>
      <c r="M8" s="4" t="s">
        <v>1371</v>
      </c>
      <c r="N8" s="7" t="s">
        <v>182</v>
      </c>
    </row>
    <row r="9" spans="2:14" ht="15.6" x14ac:dyDescent="0.3">
      <c r="B9" s="1">
        <v>6</v>
      </c>
      <c r="C9" s="10">
        <v>181</v>
      </c>
      <c r="D9" s="2" t="s">
        <v>397</v>
      </c>
      <c r="E9" s="1" t="s">
        <v>1340</v>
      </c>
      <c r="F9" s="4" t="s">
        <v>1279</v>
      </c>
      <c r="G9" s="5">
        <v>3</v>
      </c>
      <c r="H9" s="5">
        <v>4.7</v>
      </c>
      <c r="I9" s="5">
        <v>1</v>
      </c>
      <c r="J9" s="6">
        <v>-6.8640319999999999</v>
      </c>
      <c r="K9" s="6">
        <v>111.229012</v>
      </c>
      <c r="L9" s="4" t="s">
        <v>1307</v>
      </c>
      <c r="M9" s="4" t="s">
        <v>1371</v>
      </c>
      <c r="N9" s="2" t="s">
        <v>182</v>
      </c>
    </row>
    <row r="10" spans="2:14" ht="15.6" x14ac:dyDescent="0.3">
      <c r="B10" s="1">
        <v>7</v>
      </c>
      <c r="C10" s="10">
        <v>180</v>
      </c>
      <c r="D10" s="2" t="s">
        <v>1318</v>
      </c>
      <c r="E10" s="1" t="s">
        <v>1341</v>
      </c>
      <c r="F10" s="4" t="s">
        <v>1280</v>
      </c>
      <c r="G10" s="5">
        <v>10</v>
      </c>
      <c r="H10" s="5">
        <v>3.1</v>
      </c>
      <c r="I10" s="5">
        <v>2</v>
      </c>
      <c r="J10" s="6">
        <v>-6.8717889999999997</v>
      </c>
      <c r="K10" s="6">
        <v>111.215249</v>
      </c>
      <c r="L10" s="4" t="s">
        <v>1307</v>
      </c>
      <c r="M10" s="4" t="s">
        <v>1371</v>
      </c>
      <c r="N10" s="2" t="s">
        <v>182</v>
      </c>
    </row>
    <row r="11" spans="2:14" ht="15.6" x14ac:dyDescent="0.3">
      <c r="B11" s="1">
        <v>8</v>
      </c>
      <c r="C11" s="10" t="s">
        <v>1372</v>
      </c>
      <c r="D11" s="2" t="s">
        <v>1319</v>
      </c>
      <c r="E11" s="1" t="s">
        <v>1342</v>
      </c>
      <c r="F11" s="4" t="s">
        <v>1281</v>
      </c>
      <c r="G11" s="5">
        <v>8</v>
      </c>
      <c r="H11" s="5">
        <v>5</v>
      </c>
      <c r="I11" s="5">
        <v>1</v>
      </c>
      <c r="J11" s="6">
        <v>-6.88063</v>
      </c>
      <c r="K11" s="6">
        <v>111.221628</v>
      </c>
      <c r="L11" s="4" t="s">
        <v>1307</v>
      </c>
      <c r="M11" s="4" t="s">
        <v>1371</v>
      </c>
      <c r="N11" s="2" t="s">
        <v>182</v>
      </c>
    </row>
    <row r="12" spans="2:14" ht="15.6" x14ac:dyDescent="0.3">
      <c r="B12" s="1">
        <v>9</v>
      </c>
      <c r="C12" s="10" t="s">
        <v>1372</v>
      </c>
      <c r="D12" s="2" t="s">
        <v>1319</v>
      </c>
      <c r="E12" s="1" t="s">
        <v>1343</v>
      </c>
      <c r="F12" s="4" t="s">
        <v>1282</v>
      </c>
      <c r="G12" s="5">
        <v>9</v>
      </c>
      <c r="H12" s="5">
        <v>3.2</v>
      </c>
      <c r="I12" s="5">
        <v>1</v>
      </c>
      <c r="J12" s="6">
        <v>-6.887848</v>
      </c>
      <c r="K12" s="6">
        <v>111.220624</v>
      </c>
      <c r="L12" s="4" t="s">
        <v>79</v>
      </c>
      <c r="M12" s="4" t="s">
        <v>1371</v>
      </c>
      <c r="N12" s="2" t="s">
        <v>182</v>
      </c>
    </row>
    <row r="13" spans="2:14" ht="15.6" x14ac:dyDescent="0.3">
      <c r="B13" s="1">
        <v>10</v>
      </c>
      <c r="C13" s="10">
        <v>278</v>
      </c>
      <c r="D13" s="8" t="s">
        <v>1320</v>
      </c>
      <c r="E13" s="1" t="s">
        <v>1344</v>
      </c>
      <c r="F13" s="4" t="s">
        <v>1283</v>
      </c>
      <c r="G13" s="5">
        <v>2.8</v>
      </c>
      <c r="H13" s="5">
        <v>4</v>
      </c>
      <c r="I13" s="5">
        <v>1</v>
      </c>
      <c r="J13" s="6">
        <v>-6.9186300000000003</v>
      </c>
      <c r="K13" s="6">
        <v>111.2109</v>
      </c>
      <c r="L13" s="4" t="s">
        <v>671</v>
      </c>
      <c r="M13" s="4" t="s">
        <v>1371</v>
      </c>
      <c r="N13" s="2" t="s">
        <v>182</v>
      </c>
    </row>
    <row r="14" spans="2:14" ht="15.6" x14ac:dyDescent="0.3">
      <c r="B14" s="1">
        <v>11</v>
      </c>
      <c r="C14" s="10">
        <v>278</v>
      </c>
      <c r="D14" s="2" t="s">
        <v>1320</v>
      </c>
      <c r="E14" s="1" t="s">
        <v>172</v>
      </c>
      <c r="F14" s="4" t="s">
        <v>1284</v>
      </c>
      <c r="G14" s="5">
        <v>4</v>
      </c>
      <c r="H14" s="5">
        <v>4.0999999999999996</v>
      </c>
      <c r="I14" s="5">
        <v>1</v>
      </c>
      <c r="J14" s="6">
        <v>-6.9178249999999997</v>
      </c>
      <c r="K14" s="6">
        <v>111.205437</v>
      </c>
      <c r="L14" s="4" t="s">
        <v>1308</v>
      </c>
      <c r="M14" s="4" t="s">
        <v>1371</v>
      </c>
      <c r="N14" s="2" t="s">
        <v>182</v>
      </c>
    </row>
    <row r="15" spans="2:14" ht="15.6" x14ac:dyDescent="0.3">
      <c r="B15" s="1">
        <v>12</v>
      </c>
      <c r="C15" s="10">
        <v>173</v>
      </c>
      <c r="D15" s="2" t="s">
        <v>1321</v>
      </c>
      <c r="E15" s="1" t="s">
        <v>1345</v>
      </c>
      <c r="F15" s="4" t="s">
        <v>446</v>
      </c>
      <c r="G15" s="5">
        <v>12</v>
      </c>
      <c r="H15" s="5">
        <v>3</v>
      </c>
      <c r="I15" s="5">
        <v>1</v>
      </c>
      <c r="J15" s="6">
        <v>-6.9223280000000003</v>
      </c>
      <c r="K15" s="6">
        <v>111.154259</v>
      </c>
      <c r="L15" s="4" t="s">
        <v>1309</v>
      </c>
      <c r="M15" s="4" t="s">
        <v>1371</v>
      </c>
      <c r="N15" s="2" t="s">
        <v>182</v>
      </c>
    </row>
    <row r="16" spans="2:14" ht="15.6" x14ac:dyDescent="0.3">
      <c r="B16" s="1">
        <v>13</v>
      </c>
      <c r="C16" s="10">
        <v>168</v>
      </c>
      <c r="D16" s="2" t="s">
        <v>1322</v>
      </c>
      <c r="E16" s="1" t="s">
        <v>1346</v>
      </c>
      <c r="F16" s="4" t="s">
        <v>1285</v>
      </c>
      <c r="G16" s="5">
        <v>15</v>
      </c>
      <c r="H16" s="5">
        <v>3.5</v>
      </c>
      <c r="I16" s="5">
        <v>3</v>
      </c>
      <c r="J16" s="6">
        <v>-6.9220550000000003</v>
      </c>
      <c r="K16" s="6">
        <v>111.153046</v>
      </c>
      <c r="L16" s="4" t="s">
        <v>1309</v>
      </c>
      <c r="M16" s="4" t="s">
        <v>1371</v>
      </c>
      <c r="N16" s="2" t="s">
        <v>183</v>
      </c>
    </row>
    <row r="17" spans="2:14" ht="15.6" x14ac:dyDescent="0.3">
      <c r="B17" s="1">
        <v>14</v>
      </c>
      <c r="C17" s="10">
        <v>170</v>
      </c>
      <c r="D17" s="2" t="s">
        <v>1323</v>
      </c>
      <c r="E17" s="1" t="s">
        <v>1347</v>
      </c>
      <c r="F17" s="4" t="s">
        <v>446</v>
      </c>
      <c r="G17" s="5">
        <v>3</v>
      </c>
      <c r="H17" s="5">
        <v>3.3</v>
      </c>
      <c r="I17" s="5">
        <v>1</v>
      </c>
      <c r="J17" s="6">
        <v>-6.9186050000000003</v>
      </c>
      <c r="K17" s="6">
        <v>111.14639</v>
      </c>
      <c r="L17" s="4" t="s">
        <v>1309</v>
      </c>
      <c r="M17" s="4" t="s">
        <v>1371</v>
      </c>
      <c r="N17" s="2" t="s">
        <v>182</v>
      </c>
    </row>
    <row r="18" spans="2:14" ht="15.6" x14ac:dyDescent="0.3">
      <c r="B18" s="1">
        <v>15</v>
      </c>
      <c r="C18" s="10">
        <v>269</v>
      </c>
      <c r="D18" s="2" t="s">
        <v>1324</v>
      </c>
      <c r="E18" s="1" t="s">
        <v>1348</v>
      </c>
      <c r="F18" s="4" t="s">
        <v>1286</v>
      </c>
      <c r="G18" s="5">
        <v>7.4</v>
      </c>
      <c r="H18" s="5">
        <v>3</v>
      </c>
      <c r="I18" s="5">
        <v>1</v>
      </c>
      <c r="J18" s="6">
        <v>-6.9206589999999997</v>
      </c>
      <c r="K18" s="6">
        <v>111.136871</v>
      </c>
      <c r="L18" s="4" t="s">
        <v>1310</v>
      </c>
      <c r="M18" s="4" t="s">
        <v>1371</v>
      </c>
      <c r="N18" s="2" t="s">
        <v>182</v>
      </c>
    </row>
    <row r="19" spans="2:14" ht="15.6" x14ac:dyDescent="0.3">
      <c r="B19" s="1">
        <v>16</v>
      </c>
      <c r="C19" s="10">
        <v>269</v>
      </c>
      <c r="D19" s="2" t="s">
        <v>1324</v>
      </c>
      <c r="E19" s="1" t="s">
        <v>1349</v>
      </c>
      <c r="F19" s="4" t="s">
        <v>1287</v>
      </c>
      <c r="G19" s="5">
        <v>2.2000000000000002</v>
      </c>
      <c r="H19" s="5">
        <v>4</v>
      </c>
      <c r="I19" s="5">
        <v>1</v>
      </c>
      <c r="J19" s="6">
        <v>-6.9203190000000001</v>
      </c>
      <c r="K19" s="6">
        <v>111.13028799999999</v>
      </c>
      <c r="L19" s="4" t="s">
        <v>1310</v>
      </c>
      <c r="M19" s="4" t="s">
        <v>1371</v>
      </c>
      <c r="N19" s="2" t="s">
        <v>182</v>
      </c>
    </row>
    <row r="20" spans="2:14" ht="15.6" x14ac:dyDescent="0.3">
      <c r="B20" s="1">
        <v>17</v>
      </c>
      <c r="C20" s="10" t="s">
        <v>1373</v>
      </c>
      <c r="D20" s="2" t="s">
        <v>1325</v>
      </c>
      <c r="E20" s="1" t="s">
        <v>1350</v>
      </c>
      <c r="F20" s="4" t="s">
        <v>1288</v>
      </c>
      <c r="G20" s="5">
        <v>6.5</v>
      </c>
      <c r="H20" s="5">
        <v>4.8</v>
      </c>
      <c r="I20" s="5">
        <v>1</v>
      </c>
      <c r="J20" s="6">
        <v>-6.9522190000000004</v>
      </c>
      <c r="K20" s="6">
        <v>111.142298</v>
      </c>
      <c r="L20" s="4" t="s">
        <v>1311</v>
      </c>
      <c r="M20" s="4" t="s">
        <v>1371</v>
      </c>
      <c r="N20" s="2" t="s">
        <v>182</v>
      </c>
    </row>
    <row r="21" spans="2:14" ht="15.6" x14ac:dyDescent="0.3">
      <c r="B21" s="1">
        <v>18</v>
      </c>
      <c r="C21" s="10">
        <v>174</v>
      </c>
      <c r="D21" s="2" t="s">
        <v>1326</v>
      </c>
      <c r="E21" s="1" t="s">
        <v>1351</v>
      </c>
      <c r="F21" s="4" t="s">
        <v>1289</v>
      </c>
      <c r="G21" s="5">
        <v>6</v>
      </c>
      <c r="H21" s="5">
        <v>6</v>
      </c>
      <c r="I21" s="5">
        <v>1</v>
      </c>
      <c r="J21" s="6">
        <v>-6.9430579999999997</v>
      </c>
      <c r="K21" s="6">
        <v>111.15002</v>
      </c>
      <c r="L21" s="4" t="s">
        <v>1311</v>
      </c>
      <c r="M21" s="4" t="s">
        <v>1371</v>
      </c>
      <c r="N21" s="2" t="s">
        <v>182</v>
      </c>
    </row>
    <row r="22" spans="2:14" ht="15.6" x14ac:dyDescent="0.3">
      <c r="B22" s="1">
        <v>19</v>
      </c>
      <c r="C22" s="10">
        <v>179</v>
      </c>
      <c r="D22" s="2" t="s">
        <v>1327</v>
      </c>
      <c r="E22" s="1" t="s">
        <v>1352</v>
      </c>
      <c r="F22" s="4" t="s">
        <v>1288</v>
      </c>
      <c r="G22" s="5">
        <v>20</v>
      </c>
      <c r="H22" s="5">
        <v>3.6</v>
      </c>
      <c r="I22" s="5">
        <v>3</v>
      </c>
      <c r="J22" s="6">
        <v>-6.9565380000000001</v>
      </c>
      <c r="K22" s="6">
        <v>111.150767</v>
      </c>
      <c r="L22" s="4" t="s">
        <v>1311</v>
      </c>
      <c r="M22" s="4" t="s">
        <v>1371</v>
      </c>
      <c r="N22" s="2" t="s">
        <v>183</v>
      </c>
    </row>
    <row r="23" spans="2:14" ht="15.6" x14ac:dyDescent="0.3">
      <c r="B23" s="1">
        <v>20</v>
      </c>
      <c r="C23" s="10">
        <v>312</v>
      </c>
      <c r="D23" s="2" t="s">
        <v>1328</v>
      </c>
      <c r="E23" s="1" t="s">
        <v>1353</v>
      </c>
      <c r="F23" s="4" t="s">
        <v>1290</v>
      </c>
      <c r="G23" s="5">
        <v>12</v>
      </c>
      <c r="H23" s="5">
        <v>3</v>
      </c>
      <c r="I23" s="5">
        <v>1</v>
      </c>
      <c r="J23" s="6">
        <v>-6.9575930000000001</v>
      </c>
      <c r="K23" s="6">
        <v>111.12407899999999</v>
      </c>
      <c r="L23" s="4" t="s">
        <v>1312</v>
      </c>
      <c r="M23" s="4" t="s">
        <v>1371</v>
      </c>
      <c r="N23" s="2" t="s">
        <v>182</v>
      </c>
    </row>
    <row r="24" spans="2:14" ht="15.6" x14ac:dyDescent="0.3">
      <c r="B24" s="1">
        <v>21</v>
      </c>
      <c r="C24" s="10" t="s">
        <v>1373</v>
      </c>
      <c r="D24" s="2" t="s">
        <v>1325</v>
      </c>
      <c r="E24" s="1" t="s">
        <v>1354</v>
      </c>
      <c r="F24" s="4" t="s">
        <v>1291</v>
      </c>
      <c r="G24" s="5">
        <v>7.7</v>
      </c>
      <c r="H24" s="5">
        <v>6.2</v>
      </c>
      <c r="I24" s="5">
        <v>1</v>
      </c>
      <c r="J24" s="6">
        <v>-6.9549560000000001</v>
      </c>
      <c r="K24" s="6">
        <v>111.127084</v>
      </c>
      <c r="L24" s="4" t="s">
        <v>1312</v>
      </c>
      <c r="M24" s="4" t="s">
        <v>1371</v>
      </c>
      <c r="N24" s="2" t="s">
        <v>182</v>
      </c>
    </row>
    <row r="25" spans="2:14" ht="15.6" x14ac:dyDescent="0.3">
      <c r="B25" s="1">
        <v>22</v>
      </c>
      <c r="C25" s="10" t="s">
        <v>1373</v>
      </c>
      <c r="D25" s="2" t="s">
        <v>1325</v>
      </c>
      <c r="E25" s="1" t="s">
        <v>1355</v>
      </c>
      <c r="F25" s="4" t="s">
        <v>1292</v>
      </c>
      <c r="G25" s="5">
        <v>6.3</v>
      </c>
      <c r="H25" s="5">
        <v>4.5999999999999996</v>
      </c>
      <c r="I25" s="5">
        <v>1</v>
      </c>
      <c r="J25" s="6">
        <v>-6.9531739999999997</v>
      </c>
      <c r="K25" s="6">
        <v>111.13279300000001</v>
      </c>
      <c r="L25" s="4" t="s">
        <v>1312</v>
      </c>
      <c r="M25" s="4" t="s">
        <v>1371</v>
      </c>
      <c r="N25" s="2" t="s">
        <v>182</v>
      </c>
    </row>
    <row r="26" spans="2:14" ht="15.6" x14ac:dyDescent="0.3">
      <c r="B26" s="1">
        <v>23</v>
      </c>
      <c r="C26" s="10">
        <v>175</v>
      </c>
      <c r="D26" s="2" t="s">
        <v>1329</v>
      </c>
      <c r="E26" s="1" t="s">
        <v>549</v>
      </c>
      <c r="F26" s="4" t="s">
        <v>1293</v>
      </c>
      <c r="G26" s="5">
        <v>12</v>
      </c>
      <c r="H26" s="5">
        <v>3.3</v>
      </c>
      <c r="I26" s="5">
        <v>1</v>
      </c>
      <c r="J26" s="6">
        <v>-6.9560139999999997</v>
      </c>
      <c r="K26" s="6">
        <v>111.169875</v>
      </c>
      <c r="L26" s="4" t="s">
        <v>1313</v>
      </c>
      <c r="M26" s="4" t="s">
        <v>1371</v>
      </c>
      <c r="N26" s="2" t="s">
        <v>182</v>
      </c>
    </row>
    <row r="27" spans="2:14" ht="15.6" x14ac:dyDescent="0.3">
      <c r="B27" s="1">
        <v>24</v>
      </c>
      <c r="C27" s="10" t="s">
        <v>1374</v>
      </c>
      <c r="D27" s="2" t="s">
        <v>1330</v>
      </c>
      <c r="E27" s="1" t="s">
        <v>1356</v>
      </c>
      <c r="F27" s="4" t="s">
        <v>1294</v>
      </c>
      <c r="G27" s="5">
        <v>6</v>
      </c>
      <c r="H27" s="5">
        <v>7</v>
      </c>
      <c r="I27" s="5">
        <v>1</v>
      </c>
      <c r="J27" s="6">
        <v>-6.9560199999999996</v>
      </c>
      <c r="K27" s="6">
        <v>111.169611</v>
      </c>
      <c r="L27" s="4" t="s">
        <v>1313</v>
      </c>
      <c r="M27" s="4" t="s">
        <v>1371</v>
      </c>
      <c r="N27" s="2" t="s">
        <v>182</v>
      </c>
    </row>
    <row r="28" spans="2:14" ht="15.6" x14ac:dyDescent="0.3">
      <c r="B28" s="1">
        <v>25</v>
      </c>
      <c r="C28" s="10" t="s">
        <v>1375</v>
      </c>
      <c r="D28" s="2" t="s">
        <v>1331</v>
      </c>
      <c r="E28" s="1" t="s">
        <v>1357</v>
      </c>
      <c r="F28" s="4" t="s">
        <v>1293</v>
      </c>
      <c r="G28" s="5">
        <v>12</v>
      </c>
      <c r="H28" s="5">
        <v>4.7</v>
      </c>
      <c r="I28" s="5">
        <v>1</v>
      </c>
      <c r="J28" s="6">
        <v>-6.9440920000000004</v>
      </c>
      <c r="K28" s="6">
        <v>111.17634700000001</v>
      </c>
      <c r="L28" s="4" t="s">
        <v>1313</v>
      </c>
      <c r="M28" s="4" t="s">
        <v>1371</v>
      </c>
      <c r="N28" s="2" t="s">
        <v>182</v>
      </c>
    </row>
    <row r="29" spans="2:14" ht="15.6" x14ac:dyDescent="0.3">
      <c r="B29" s="1">
        <v>26</v>
      </c>
      <c r="C29" s="10" t="s">
        <v>1376</v>
      </c>
      <c r="D29" s="2" t="s">
        <v>1332</v>
      </c>
      <c r="E29" s="1" t="s">
        <v>1358</v>
      </c>
      <c r="F29" s="4" t="s">
        <v>1295</v>
      </c>
      <c r="G29" s="5">
        <v>6</v>
      </c>
      <c r="H29" s="5">
        <v>4.5</v>
      </c>
      <c r="I29" s="5">
        <v>1</v>
      </c>
      <c r="J29" s="6">
        <v>-6.9560320000000004</v>
      </c>
      <c r="K29" s="6">
        <v>111.174727</v>
      </c>
      <c r="L29" s="4" t="s">
        <v>1313</v>
      </c>
      <c r="M29" s="4" t="s">
        <v>1371</v>
      </c>
      <c r="N29" s="2" t="s">
        <v>182</v>
      </c>
    </row>
    <row r="30" spans="2:14" ht="15.6" x14ac:dyDescent="0.3">
      <c r="B30" s="1">
        <v>27</v>
      </c>
      <c r="C30" s="10">
        <v>233</v>
      </c>
      <c r="D30" s="2" t="s">
        <v>137</v>
      </c>
      <c r="E30" s="1" t="s">
        <v>162</v>
      </c>
      <c r="F30" s="4" t="s">
        <v>105</v>
      </c>
      <c r="G30" s="5">
        <v>7.97</v>
      </c>
      <c r="H30" s="5">
        <v>3.8</v>
      </c>
      <c r="I30" s="5">
        <v>1</v>
      </c>
      <c r="J30" s="6">
        <v>-6.951098</v>
      </c>
      <c r="K30" s="6">
        <v>111.21498800000001</v>
      </c>
      <c r="L30" s="4" t="s">
        <v>1314</v>
      </c>
      <c r="M30" s="4" t="s">
        <v>1371</v>
      </c>
      <c r="N30" s="2" t="s">
        <v>182</v>
      </c>
    </row>
    <row r="31" spans="2:14" ht="15.6" x14ac:dyDescent="0.3">
      <c r="B31" s="1">
        <v>28</v>
      </c>
      <c r="C31" s="10">
        <v>238</v>
      </c>
      <c r="D31" s="2" t="s">
        <v>1333</v>
      </c>
      <c r="E31" s="1" t="s">
        <v>1359</v>
      </c>
      <c r="F31" s="4" t="s">
        <v>1296</v>
      </c>
      <c r="G31" s="5">
        <v>3.3</v>
      </c>
      <c r="H31" s="5">
        <v>3</v>
      </c>
      <c r="I31" s="5">
        <v>1</v>
      </c>
      <c r="J31" s="6">
        <v>-6.9529379999999996</v>
      </c>
      <c r="K31" s="6">
        <v>111.215141</v>
      </c>
      <c r="L31" s="4" t="s">
        <v>1314</v>
      </c>
      <c r="M31" s="4" t="s">
        <v>1371</v>
      </c>
      <c r="N31" s="2" t="s">
        <v>182</v>
      </c>
    </row>
    <row r="32" spans="2:14" ht="15.6" x14ac:dyDescent="0.3">
      <c r="B32" s="1">
        <v>29</v>
      </c>
      <c r="C32" s="11">
        <v>179</v>
      </c>
      <c r="D32" s="2" t="s">
        <v>1327</v>
      </c>
      <c r="E32" s="1" t="s">
        <v>1360</v>
      </c>
      <c r="F32" s="4" t="s">
        <v>1292</v>
      </c>
      <c r="G32" s="5">
        <v>8</v>
      </c>
      <c r="H32" s="5">
        <v>4</v>
      </c>
      <c r="I32" s="5">
        <v>2</v>
      </c>
      <c r="J32" s="6">
        <v>-6.9738189999999998</v>
      </c>
      <c r="K32" s="6">
        <v>111.14881699999999</v>
      </c>
      <c r="L32" s="4" t="s">
        <v>1315</v>
      </c>
      <c r="M32" s="4" t="s">
        <v>1371</v>
      </c>
      <c r="N32" s="2" t="s">
        <v>182</v>
      </c>
    </row>
    <row r="33" spans="2:14" ht="15.6" x14ac:dyDescent="0.3">
      <c r="B33" s="1">
        <v>30</v>
      </c>
      <c r="C33" s="11">
        <v>316</v>
      </c>
      <c r="D33" s="2" t="s">
        <v>1334</v>
      </c>
      <c r="E33" s="1" t="s">
        <v>1361</v>
      </c>
      <c r="F33" s="4" t="s">
        <v>1297</v>
      </c>
      <c r="G33" s="5">
        <v>13</v>
      </c>
      <c r="H33" s="5">
        <v>4</v>
      </c>
      <c r="I33" s="5">
        <v>2</v>
      </c>
      <c r="J33" s="6">
        <v>-6.9786000000000001</v>
      </c>
      <c r="K33" s="6">
        <v>111.158991</v>
      </c>
      <c r="L33" s="4" t="s">
        <v>1315</v>
      </c>
      <c r="M33" s="4" t="s">
        <v>1371</v>
      </c>
      <c r="N33" s="2" t="s">
        <v>182</v>
      </c>
    </row>
    <row r="34" spans="2:14" ht="15.6" x14ac:dyDescent="0.3">
      <c r="B34" s="1">
        <v>31</v>
      </c>
      <c r="C34" s="11" t="s">
        <v>1373</v>
      </c>
      <c r="D34" s="2" t="s">
        <v>1325</v>
      </c>
      <c r="E34" s="1" t="s">
        <v>1362</v>
      </c>
      <c r="F34" s="4" t="s">
        <v>1298</v>
      </c>
      <c r="G34" s="5">
        <v>12</v>
      </c>
      <c r="H34" s="5">
        <v>4.5999999999999996</v>
      </c>
      <c r="I34" s="5">
        <v>1</v>
      </c>
      <c r="J34" s="6">
        <v>-6.9578490000000004</v>
      </c>
      <c r="K34" s="6">
        <v>111.11395</v>
      </c>
      <c r="L34" s="4" t="s">
        <v>1316</v>
      </c>
      <c r="M34" s="4" t="s">
        <v>1371</v>
      </c>
      <c r="N34" s="2" t="s">
        <v>182</v>
      </c>
    </row>
    <row r="35" spans="2:14" ht="15.6" x14ac:dyDescent="0.3">
      <c r="B35" s="1">
        <v>32</v>
      </c>
      <c r="C35" s="11" t="s">
        <v>1376</v>
      </c>
      <c r="D35" s="2" t="s">
        <v>1332</v>
      </c>
      <c r="E35" s="1" t="s">
        <v>1363</v>
      </c>
      <c r="F35" s="4" t="s">
        <v>1299</v>
      </c>
      <c r="G35" s="5">
        <v>8.5</v>
      </c>
      <c r="H35" s="5">
        <v>4.5</v>
      </c>
      <c r="I35" s="5">
        <v>1</v>
      </c>
      <c r="J35" s="6">
        <v>-6.9609649999999998</v>
      </c>
      <c r="K35" s="6">
        <v>111.19147599999999</v>
      </c>
      <c r="L35" s="4" t="s">
        <v>1317</v>
      </c>
      <c r="M35" s="4" t="s">
        <v>1371</v>
      </c>
      <c r="N35" s="2" t="s">
        <v>182</v>
      </c>
    </row>
    <row r="36" spans="2:14" ht="15.6" x14ac:dyDescent="0.3">
      <c r="B36" s="1">
        <v>33</v>
      </c>
      <c r="C36" s="11" t="s">
        <v>1377</v>
      </c>
      <c r="D36" s="2" t="s">
        <v>828</v>
      </c>
      <c r="E36" s="1" t="s">
        <v>1364</v>
      </c>
      <c r="F36" s="4" t="s">
        <v>1300</v>
      </c>
      <c r="G36" s="5">
        <v>38</v>
      </c>
      <c r="H36" s="5">
        <v>5</v>
      </c>
      <c r="I36" s="5">
        <v>3</v>
      </c>
      <c r="J36" s="6">
        <v>-6.9716820000000004</v>
      </c>
      <c r="K36" s="6">
        <v>111.202377</v>
      </c>
      <c r="L36" s="4" t="s">
        <v>1317</v>
      </c>
      <c r="M36" s="4" t="s">
        <v>1371</v>
      </c>
      <c r="N36" s="2" t="s">
        <v>183</v>
      </c>
    </row>
    <row r="37" spans="2:14" ht="15.6" x14ac:dyDescent="0.3">
      <c r="B37" s="1">
        <v>34</v>
      </c>
      <c r="C37" s="11">
        <v>238</v>
      </c>
      <c r="D37" s="2" t="s">
        <v>1333</v>
      </c>
      <c r="E37" s="1" t="s">
        <v>1365</v>
      </c>
      <c r="F37" s="4" t="s">
        <v>1301</v>
      </c>
      <c r="G37" s="5">
        <v>12</v>
      </c>
      <c r="H37" s="5">
        <v>3</v>
      </c>
      <c r="I37" s="5">
        <v>1</v>
      </c>
      <c r="J37" s="6">
        <v>-6.9602890000000004</v>
      </c>
      <c r="K37" s="6">
        <v>111.221991</v>
      </c>
      <c r="L37" s="4" t="s">
        <v>1317</v>
      </c>
      <c r="M37" s="4" t="s">
        <v>1371</v>
      </c>
      <c r="N37" s="2" t="s">
        <v>182</v>
      </c>
    </row>
    <row r="38" spans="2:14" ht="15.6" x14ac:dyDescent="0.3">
      <c r="B38" s="1">
        <v>35</v>
      </c>
      <c r="C38" s="11">
        <v>238</v>
      </c>
      <c r="D38" s="2" t="s">
        <v>1333</v>
      </c>
      <c r="E38" s="1" t="s">
        <v>1366</v>
      </c>
      <c r="F38" s="4" t="s">
        <v>1302</v>
      </c>
      <c r="G38" s="5">
        <v>10.199999999999999</v>
      </c>
      <c r="H38" s="5">
        <v>3</v>
      </c>
      <c r="I38" s="5">
        <v>2</v>
      </c>
      <c r="J38" s="6">
        <v>-6.9687910000000004</v>
      </c>
      <c r="K38" s="6">
        <v>111.21624199999999</v>
      </c>
      <c r="L38" s="4" t="s">
        <v>1317</v>
      </c>
      <c r="M38" s="4" t="s">
        <v>1371</v>
      </c>
      <c r="N38" s="2" t="s">
        <v>182</v>
      </c>
    </row>
    <row r="39" spans="2:14" ht="15.6" x14ac:dyDescent="0.3">
      <c r="B39" s="1">
        <v>36</v>
      </c>
      <c r="C39" s="11">
        <v>238</v>
      </c>
      <c r="D39" s="2" t="s">
        <v>1333</v>
      </c>
      <c r="E39" s="1" t="s">
        <v>1367</v>
      </c>
      <c r="F39" s="4" t="s">
        <v>1303</v>
      </c>
      <c r="G39" s="5">
        <v>3.1</v>
      </c>
      <c r="H39" s="5">
        <v>4.5</v>
      </c>
      <c r="I39" s="5">
        <v>1</v>
      </c>
      <c r="J39" s="6">
        <v>-6.9711299999999996</v>
      </c>
      <c r="K39" s="6">
        <v>111.21249899999999</v>
      </c>
      <c r="L39" s="4" t="s">
        <v>1317</v>
      </c>
      <c r="M39" s="4" t="s">
        <v>1371</v>
      </c>
      <c r="N39" s="7" t="s">
        <v>182</v>
      </c>
    </row>
    <row r="40" spans="2:14" ht="15.6" x14ac:dyDescent="0.3">
      <c r="B40" s="1">
        <v>37</v>
      </c>
      <c r="C40" s="11">
        <v>238</v>
      </c>
      <c r="D40" s="2" t="s">
        <v>1333</v>
      </c>
      <c r="E40" s="1" t="s">
        <v>1368</v>
      </c>
      <c r="F40" s="4" t="s">
        <v>1304</v>
      </c>
      <c r="G40" s="5">
        <v>4.4000000000000004</v>
      </c>
      <c r="H40" s="5">
        <v>3.5</v>
      </c>
      <c r="I40" s="5">
        <v>1</v>
      </c>
      <c r="J40" s="6">
        <v>-6.9713719999999997</v>
      </c>
      <c r="K40" s="6">
        <v>111.209439</v>
      </c>
      <c r="L40" s="4" t="s">
        <v>1317</v>
      </c>
      <c r="M40" s="4" t="s">
        <v>1371</v>
      </c>
      <c r="N40" s="7" t="s">
        <v>182</v>
      </c>
    </row>
    <row r="41" spans="2:14" ht="15" x14ac:dyDescent="0.3">
      <c r="B41" s="1">
        <v>38</v>
      </c>
      <c r="C41" s="10">
        <v>238</v>
      </c>
      <c r="D41" s="4" t="s">
        <v>1333</v>
      </c>
      <c r="E41" s="1" t="s">
        <v>1369</v>
      </c>
      <c r="F41" s="4" t="s">
        <v>1305</v>
      </c>
      <c r="G41" s="5">
        <v>4.5</v>
      </c>
      <c r="H41" s="5">
        <v>3.5</v>
      </c>
      <c r="I41" s="5">
        <v>1</v>
      </c>
      <c r="J41" s="6">
        <v>-6.9712459999999998</v>
      </c>
      <c r="K41" s="6">
        <v>111.205427</v>
      </c>
      <c r="L41" s="4" t="s">
        <v>1317</v>
      </c>
      <c r="M41" s="4" t="s">
        <v>1371</v>
      </c>
      <c r="N41" s="4" t="s">
        <v>182</v>
      </c>
    </row>
    <row r="42" spans="2:14" ht="15" x14ac:dyDescent="0.3">
      <c r="B42" s="1">
        <v>39</v>
      </c>
      <c r="C42" s="10">
        <v>237</v>
      </c>
      <c r="D42" s="4" t="s">
        <v>1335</v>
      </c>
      <c r="E42" s="1" t="s">
        <v>1370</v>
      </c>
      <c r="F42" s="4" t="s">
        <v>1293</v>
      </c>
      <c r="G42" s="5">
        <v>9.1</v>
      </c>
      <c r="H42" s="5">
        <v>4</v>
      </c>
      <c r="I42" s="5">
        <v>1</v>
      </c>
      <c r="J42" s="6">
        <v>-6.9765829999999998</v>
      </c>
      <c r="K42" s="6">
        <v>111.194236</v>
      </c>
      <c r="L42" s="4" t="s">
        <v>1317</v>
      </c>
      <c r="M42" s="4" t="s">
        <v>1371</v>
      </c>
      <c r="N42" s="4" t="s">
        <v>182</v>
      </c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B2:N48"/>
  <sheetViews>
    <sheetView zoomScale="80" zoomScaleNormal="80" workbookViewId="0">
      <selection activeCell="F15" sqref="F14:F15"/>
    </sheetView>
  </sheetViews>
  <sheetFormatPr defaultRowHeight="14.4" x14ac:dyDescent="0.3"/>
  <cols>
    <col min="2" max="2" width="5.109375" customWidth="1"/>
    <col min="3" max="3" width="7.5546875" customWidth="1"/>
    <col min="4" max="4" width="25.88671875" customWidth="1"/>
    <col min="5" max="5" width="15.5546875" customWidth="1"/>
    <col min="6" max="6" width="28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4.88671875" customWidth="1"/>
    <col min="14" max="14" width="17.3320312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" x14ac:dyDescent="0.3">
      <c r="B4" s="1">
        <v>1</v>
      </c>
      <c r="C4" s="10" t="s">
        <v>1378</v>
      </c>
      <c r="D4" s="9" t="s">
        <v>606</v>
      </c>
      <c r="E4" s="1" t="s">
        <v>617</v>
      </c>
      <c r="F4" s="4" t="s">
        <v>568</v>
      </c>
      <c r="G4" s="5">
        <v>4.2</v>
      </c>
      <c r="H4" s="5">
        <v>5</v>
      </c>
      <c r="I4" s="5">
        <v>1</v>
      </c>
      <c r="J4" s="6">
        <v>-6.9104229999999998</v>
      </c>
      <c r="K4" s="6">
        <v>111.41804500000001</v>
      </c>
      <c r="L4" s="4" t="s">
        <v>595</v>
      </c>
      <c r="M4" s="4" t="s">
        <v>645</v>
      </c>
      <c r="N4" s="4" t="s">
        <v>182</v>
      </c>
    </row>
    <row r="5" spans="2:14" ht="15" x14ac:dyDescent="0.3">
      <c r="B5" s="1">
        <v>2</v>
      </c>
      <c r="C5" s="10" t="s">
        <v>1379</v>
      </c>
      <c r="D5" s="9" t="s">
        <v>606</v>
      </c>
      <c r="E5" s="1" t="s">
        <v>618</v>
      </c>
      <c r="F5" s="4" t="s">
        <v>569</v>
      </c>
      <c r="G5" s="5">
        <v>2</v>
      </c>
      <c r="H5" s="5">
        <v>3.5</v>
      </c>
      <c r="I5" s="5">
        <v>1</v>
      </c>
      <c r="J5" s="6">
        <v>-6.910291</v>
      </c>
      <c r="K5" s="6">
        <v>111.41288</v>
      </c>
      <c r="L5" s="4" t="s">
        <v>595</v>
      </c>
      <c r="M5" s="4" t="s">
        <v>645</v>
      </c>
      <c r="N5" s="4" t="s">
        <v>182</v>
      </c>
    </row>
    <row r="6" spans="2:14" ht="15" x14ac:dyDescent="0.3">
      <c r="B6" s="1">
        <v>3</v>
      </c>
      <c r="C6" s="10" t="s">
        <v>1380</v>
      </c>
      <c r="D6" s="9" t="s">
        <v>606</v>
      </c>
      <c r="E6" s="1" t="s">
        <v>619</v>
      </c>
      <c r="F6" s="4" t="s">
        <v>570</v>
      </c>
      <c r="G6" s="5">
        <v>15</v>
      </c>
      <c r="H6" s="5">
        <v>2.8</v>
      </c>
      <c r="I6" s="5">
        <v>3</v>
      </c>
      <c r="J6" s="6">
        <v>-6.9102509999999997</v>
      </c>
      <c r="K6" s="6">
        <v>111.412142</v>
      </c>
      <c r="L6" s="4" t="s">
        <v>595</v>
      </c>
      <c r="M6" s="4" t="s">
        <v>645</v>
      </c>
      <c r="N6" s="4" t="s">
        <v>183</v>
      </c>
    </row>
    <row r="7" spans="2:14" ht="30" x14ac:dyDescent="0.3">
      <c r="B7" s="1">
        <v>4</v>
      </c>
      <c r="C7" s="10" t="s">
        <v>1381</v>
      </c>
      <c r="D7" s="9" t="s">
        <v>607</v>
      </c>
      <c r="E7" s="1" t="s">
        <v>620</v>
      </c>
      <c r="F7" s="4" t="s">
        <v>571</v>
      </c>
      <c r="G7" s="5">
        <v>1.6</v>
      </c>
      <c r="H7" s="5">
        <v>4</v>
      </c>
      <c r="I7" s="5">
        <v>1</v>
      </c>
      <c r="J7" s="6">
        <v>-6.9122120000000002</v>
      </c>
      <c r="K7" s="6">
        <v>111.400797</v>
      </c>
      <c r="L7" s="4" t="s">
        <v>596</v>
      </c>
      <c r="M7" s="4" t="s">
        <v>645</v>
      </c>
      <c r="N7" s="4" t="s">
        <v>182</v>
      </c>
    </row>
    <row r="8" spans="2:14" ht="30" x14ac:dyDescent="0.3">
      <c r="B8" s="1">
        <v>5</v>
      </c>
      <c r="C8" s="10" t="s">
        <v>1378</v>
      </c>
      <c r="D8" s="9" t="s">
        <v>607</v>
      </c>
      <c r="E8" s="1" t="s">
        <v>621</v>
      </c>
      <c r="F8" s="4" t="s">
        <v>572</v>
      </c>
      <c r="G8" s="5">
        <v>3.5</v>
      </c>
      <c r="H8" s="5">
        <v>5</v>
      </c>
      <c r="I8" s="5">
        <v>1</v>
      </c>
      <c r="J8" s="6">
        <v>-6.9135790000000004</v>
      </c>
      <c r="K8" s="6">
        <v>111.394963</v>
      </c>
      <c r="L8" s="4" t="s">
        <v>596</v>
      </c>
      <c r="M8" s="4" t="s">
        <v>645</v>
      </c>
      <c r="N8" s="4" t="s">
        <v>182</v>
      </c>
    </row>
    <row r="9" spans="2:14" ht="30" x14ac:dyDescent="0.3">
      <c r="B9" s="1">
        <v>6</v>
      </c>
      <c r="C9" s="10" t="s">
        <v>1379</v>
      </c>
      <c r="D9" s="9" t="s">
        <v>607</v>
      </c>
      <c r="E9" s="1" t="s">
        <v>622</v>
      </c>
      <c r="F9" s="4" t="s">
        <v>573</v>
      </c>
      <c r="G9" s="5">
        <v>5</v>
      </c>
      <c r="H9" s="5">
        <v>5</v>
      </c>
      <c r="I9" s="5">
        <v>1</v>
      </c>
      <c r="J9" s="6">
        <v>-6.9136899999999999</v>
      </c>
      <c r="K9" s="6">
        <v>111.393851</v>
      </c>
      <c r="L9" s="4" t="s">
        <v>596</v>
      </c>
      <c r="M9" s="4" t="s">
        <v>645</v>
      </c>
      <c r="N9" s="15" t="s">
        <v>182</v>
      </c>
    </row>
    <row r="10" spans="2:14" ht="30" x14ac:dyDescent="0.3">
      <c r="B10" s="1">
        <v>7</v>
      </c>
      <c r="C10" s="10">
        <v>130</v>
      </c>
      <c r="D10" s="9" t="s">
        <v>608</v>
      </c>
      <c r="E10" s="1" t="s">
        <v>623</v>
      </c>
      <c r="F10" s="4" t="s">
        <v>574</v>
      </c>
      <c r="G10" s="5">
        <v>4</v>
      </c>
      <c r="H10" s="5">
        <v>4.2</v>
      </c>
      <c r="I10" s="5">
        <v>1</v>
      </c>
      <c r="J10" s="6">
        <v>-6.9222729999999997</v>
      </c>
      <c r="K10" s="6">
        <v>111.39834500000001</v>
      </c>
      <c r="L10" s="4" t="s">
        <v>596</v>
      </c>
      <c r="M10" s="4" t="s">
        <v>645</v>
      </c>
      <c r="N10" s="15" t="s">
        <v>182</v>
      </c>
    </row>
    <row r="11" spans="2:14" ht="30" x14ac:dyDescent="0.3">
      <c r="B11" s="1">
        <v>8</v>
      </c>
      <c r="C11" s="10">
        <v>130</v>
      </c>
      <c r="D11" s="9" t="s">
        <v>608</v>
      </c>
      <c r="E11" s="1" t="s">
        <v>624</v>
      </c>
      <c r="F11" s="4" t="s">
        <v>575</v>
      </c>
      <c r="G11" s="5">
        <v>6</v>
      </c>
      <c r="H11" s="5">
        <v>4.5</v>
      </c>
      <c r="I11" s="5">
        <v>1</v>
      </c>
      <c r="J11" s="6">
        <v>-6.9259849999999998</v>
      </c>
      <c r="K11" s="6">
        <v>111.399362</v>
      </c>
      <c r="L11" s="4" t="s">
        <v>596</v>
      </c>
      <c r="M11" s="4" t="s">
        <v>645</v>
      </c>
      <c r="N11" s="15" t="s">
        <v>182</v>
      </c>
    </row>
    <row r="12" spans="2:14" ht="30" x14ac:dyDescent="0.3">
      <c r="B12" s="1">
        <v>9</v>
      </c>
      <c r="C12" s="10">
        <v>130</v>
      </c>
      <c r="D12" s="9" t="s">
        <v>608</v>
      </c>
      <c r="E12" s="1" t="s">
        <v>625</v>
      </c>
      <c r="F12" s="4" t="s">
        <v>576</v>
      </c>
      <c r="G12" s="5">
        <v>4</v>
      </c>
      <c r="H12" s="5">
        <v>3</v>
      </c>
      <c r="I12" s="5">
        <v>1</v>
      </c>
      <c r="J12" s="6">
        <v>-6.9497099999999996</v>
      </c>
      <c r="K12" s="6">
        <v>111.409783</v>
      </c>
      <c r="L12" s="4" t="s">
        <v>596</v>
      </c>
      <c r="M12" s="4" t="s">
        <v>645</v>
      </c>
      <c r="N12" s="15" t="s">
        <v>182</v>
      </c>
    </row>
    <row r="13" spans="2:14" ht="15" x14ac:dyDescent="0.3">
      <c r="B13" s="1">
        <v>10</v>
      </c>
      <c r="C13" s="10" t="s">
        <v>1382</v>
      </c>
      <c r="D13" s="9" t="s">
        <v>505</v>
      </c>
      <c r="E13" s="1" t="s">
        <v>626</v>
      </c>
      <c r="F13" s="4" t="s">
        <v>577</v>
      </c>
      <c r="G13" s="5">
        <v>4.5</v>
      </c>
      <c r="H13" s="5">
        <v>4.5</v>
      </c>
      <c r="I13" s="5">
        <v>1</v>
      </c>
      <c r="J13" s="6">
        <v>-6.9552420000000001</v>
      </c>
      <c r="K13" s="6">
        <v>111.41047500000001</v>
      </c>
      <c r="L13" s="4" t="s">
        <v>596</v>
      </c>
      <c r="M13" s="4" t="s">
        <v>645</v>
      </c>
      <c r="N13" s="15" t="s">
        <v>182</v>
      </c>
    </row>
    <row r="14" spans="2:14" ht="15" x14ac:dyDescent="0.3">
      <c r="B14" s="1">
        <v>11</v>
      </c>
      <c r="C14" s="10" t="s">
        <v>1379</v>
      </c>
      <c r="D14" s="9" t="s">
        <v>609</v>
      </c>
      <c r="E14" s="1" t="s">
        <v>627</v>
      </c>
      <c r="F14" s="4" t="s">
        <v>578</v>
      </c>
      <c r="G14" s="5">
        <v>10.6</v>
      </c>
      <c r="H14" s="5">
        <v>4.3</v>
      </c>
      <c r="I14" s="5">
        <v>1</v>
      </c>
      <c r="J14" s="6">
        <v>-6.9239889999999997</v>
      </c>
      <c r="K14" s="6">
        <v>111.371003</v>
      </c>
      <c r="L14" s="4" t="s">
        <v>597</v>
      </c>
      <c r="M14" s="4" t="s">
        <v>645</v>
      </c>
      <c r="N14" s="15" t="s">
        <v>182</v>
      </c>
    </row>
    <row r="15" spans="2:14" ht="15" x14ac:dyDescent="0.3">
      <c r="B15" s="1">
        <v>12</v>
      </c>
      <c r="C15" s="10">
        <v>225</v>
      </c>
      <c r="D15" s="9" t="s">
        <v>610</v>
      </c>
      <c r="E15" s="1" t="s">
        <v>628</v>
      </c>
      <c r="F15" s="4" t="s">
        <v>579</v>
      </c>
      <c r="G15" s="5">
        <v>5.8</v>
      </c>
      <c r="H15" s="5">
        <v>4</v>
      </c>
      <c r="I15" s="5">
        <v>1</v>
      </c>
      <c r="J15" s="6">
        <v>-6.9204749999999997</v>
      </c>
      <c r="K15" s="6">
        <v>111.437731</v>
      </c>
      <c r="L15" s="4" t="s">
        <v>598</v>
      </c>
      <c r="M15" s="4" t="s">
        <v>645</v>
      </c>
      <c r="N15" s="15" t="s">
        <v>182</v>
      </c>
    </row>
    <row r="16" spans="2:14" ht="15" x14ac:dyDescent="0.3">
      <c r="B16" s="1">
        <v>13</v>
      </c>
      <c r="C16" s="10" t="s">
        <v>1383</v>
      </c>
      <c r="D16" s="9" t="s">
        <v>611</v>
      </c>
      <c r="E16" s="1" t="s">
        <v>629</v>
      </c>
      <c r="F16" s="4" t="s">
        <v>580</v>
      </c>
      <c r="G16" s="5">
        <v>3.2</v>
      </c>
      <c r="H16" s="5">
        <v>4.5</v>
      </c>
      <c r="I16" s="5">
        <v>1</v>
      </c>
      <c r="J16" s="6">
        <v>-6.9216569999999997</v>
      </c>
      <c r="K16" s="6">
        <v>111.42809800000001</v>
      </c>
      <c r="L16" s="4" t="s">
        <v>598</v>
      </c>
      <c r="M16" s="4" t="s">
        <v>645</v>
      </c>
      <c r="N16" s="15" t="s">
        <v>182</v>
      </c>
    </row>
    <row r="17" spans="2:14" ht="15" x14ac:dyDescent="0.3">
      <c r="B17" s="1">
        <v>14</v>
      </c>
      <c r="C17" s="10" t="s">
        <v>1383</v>
      </c>
      <c r="D17" s="9" t="s">
        <v>611</v>
      </c>
      <c r="E17" s="1" t="s">
        <v>630</v>
      </c>
      <c r="F17" s="4" t="s">
        <v>581</v>
      </c>
      <c r="G17" s="5">
        <v>3.2</v>
      </c>
      <c r="H17" s="5">
        <v>4.5</v>
      </c>
      <c r="I17" s="5">
        <v>1</v>
      </c>
      <c r="J17" s="6">
        <v>-6.9180299999999999</v>
      </c>
      <c r="K17" s="6">
        <v>111.422211</v>
      </c>
      <c r="L17" s="4" t="s">
        <v>598</v>
      </c>
      <c r="M17" s="4" t="s">
        <v>645</v>
      </c>
      <c r="N17" s="15" t="s">
        <v>182</v>
      </c>
    </row>
    <row r="18" spans="2:14" ht="15" x14ac:dyDescent="0.3">
      <c r="B18" s="1">
        <v>15</v>
      </c>
      <c r="C18" s="10" t="s">
        <v>1379</v>
      </c>
      <c r="D18" s="9" t="s">
        <v>609</v>
      </c>
      <c r="E18" s="1" t="s">
        <v>631</v>
      </c>
      <c r="F18" s="4" t="s">
        <v>582</v>
      </c>
      <c r="G18" s="5">
        <v>9.1999999999999993</v>
      </c>
      <c r="H18" s="5">
        <v>5.5</v>
      </c>
      <c r="I18" s="5">
        <v>1</v>
      </c>
      <c r="J18" s="6">
        <v>-6.9351520000000004</v>
      </c>
      <c r="K18" s="6">
        <v>111.376644</v>
      </c>
      <c r="L18" s="4" t="s">
        <v>80</v>
      </c>
      <c r="M18" s="4" t="s">
        <v>645</v>
      </c>
      <c r="N18" s="15" t="s">
        <v>182</v>
      </c>
    </row>
    <row r="19" spans="2:14" ht="30" x14ac:dyDescent="0.3">
      <c r="B19" s="1">
        <v>16</v>
      </c>
      <c r="C19" s="10">
        <v>130</v>
      </c>
      <c r="D19" s="9" t="s">
        <v>608</v>
      </c>
      <c r="E19" s="1" t="s">
        <v>632</v>
      </c>
      <c r="F19" s="4" t="s">
        <v>583</v>
      </c>
      <c r="G19" s="5">
        <v>6</v>
      </c>
      <c r="H19" s="5">
        <v>4.5</v>
      </c>
      <c r="I19" s="5">
        <v>1</v>
      </c>
      <c r="J19" s="6">
        <v>-6.934755</v>
      </c>
      <c r="K19" s="6">
        <v>111.40020699999999</v>
      </c>
      <c r="L19" s="4" t="s">
        <v>599</v>
      </c>
      <c r="M19" s="4" t="s">
        <v>645</v>
      </c>
      <c r="N19" s="15" t="s">
        <v>182</v>
      </c>
    </row>
    <row r="20" spans="2:14" ht="15" x14ac:dyDescent="0.3">
      <c r="B20" s="1">
        <v>17</v>
      </c>
      <c r="C20" s="10" t="s">
        <v>1382</v>
      </c>
      <c r="D20" s="9" t="s">
        <v>505</v>
      </c>
      <c r="E20" s="1" t="s">
        <v>633</v>
      </c>
      <c r="F20" s="4" t="s">
        <v>584</v>
      </c>
      <c r="G20" s="5">
        <v>10.8</v>
      </c>
      <c r="H20" s="5">
        <v>6</v>
      </c>
      <c r="I20" s="5">
        <v>1</v>
      </c>
      <c r="J20" s="6">
        <v>-6.953703</v>
      </c>
      <c r="K20" s="6">
        <v>111.391187</v>
      </c>
      <c r="L20" s="4" t="s">
        <v>599</v>
      </c>
      <c r="M20" s="4" t="s">
        <v>645</v>
      </c>
      <c r="N20" s="15" t="s">
        <v>182</v>
      </c>
    </row>
    <row r="21" spans="2:14" ht="15" x14ac:dyDescent="0.3">
      <c r="B21" s="1">
        <v>18</v>
      </c>
      <c r="C21" s="10">
        <v>129</v>
      </c>
      <c r="D21" s="9" t="s">
        <v>402</v>
      </c>
      <c r="E21" s="1" t="s">
        <v>634</v>
      </c>
      <c r="F21" s="4" t="s">
        <v>585</v>
      </c>
      <c r="G21" s="5">
        <v>5</v>
      </c>
      <c r="H21" s="5">
        <v>3.3</v>
      </c>
      <c r="I21" s="5">
        <v>1</v>
      </c>
      <c r="J21" s="6">
        <v>-6.9485950000000001</v>
      </c>
      <c r="K21" s="6">
        <v>111.377185</v>
      </c>
      <c r="L21" s="4" t="s">
        <v>599</v>
      </c>
      <c r="M21" s="4" t="s">
        <v>645</v>
      </c>
      <c r="N21" s="15" t="s">
        <v>182</v>
      </c>
    </row>
    <row r="22" spans="2:14" ht="15" x14ac:dyDescent="0.3">
      <c r="B22" s="1">
        <v>19</v>
      </c>
      <c r="C22" s="10">
        <v>129</v>
      </c>
      <c r="D22" s="9" t="s">
        <v>402</v>
      </c>
      <c r="E22" s="1" t="s">
        <v>635</v>
      </c>
      <c r="F22" s="4" t="s">
        <v>586</v>
      </c>
      <c r="G22" s="5">
        <v>6.2</v>
      </c>
      <c r="H22" s="5">
        <v>4</v>
      </c>
      <c r="I22" s="5">
        <v>1</v>
      </c>
      <c r="J22" s="6">
        <v>-6.940747</v>
      </c>
      <c r="K22" s="6">
        <v>111.36643599999999</v>
      </c>
      <c r="L22" s="4" t="s">
        <v>600</v>
      </c>
      <c r="M22" s="4" t="s">
        <v>645</v>
      </c>
      <c r="N22" s="15" t="s">
        <v>182</v>
      </c>
    </row>
    <row r="23" spans="2:14" ht="15" x14ac:dyDescent="0.3">
      <c r="B23" s="1">
        <v>20</v>
      </c>
      <c r="C23" s="10">
        <v>129</v>
      </c>
      <c r="D23" s="9" t="s">
        <v>402</v>
      </c>
      <c r="E23" s="1" t="s">
        <v>421</v>
      </c>
      <c r="F23" s="4" t="s">
        <v>365</v>
      </c>
      <c r="G23" s="5">
        <v>6</v>
      </c>
      <c r="H23" s="5">
        <v>4</v>
      </c>
      <c r="I23" s="5">
        <v>1</v>
      </c>
      <c r="J23" s="6">
        <v>-6.9404269999999997</v>
      </c>
      <c r="K23" s="6">
        <v>111.360034</v>
      </c>
      <c r="L23" s="4" t="s">
        <v>600</v>
      </c>
      <c r="M23" s="4" t="s">
        <v>645</v>
      </c>
      <c r="N23" s="15" t="s">
        <v>182</v>
      </c>
    </row>
    <row r="24" spans="2:14" ht="15" x14ac:dyDescent="0.3">
      <c r="B24" s="1">
        <v>21</v>
      </c>
      <c r="C24" s="10">
        <v>129</v>
      </c>
      <c r="D24" s="9" t="s">
        <v>402</v>
      </c>
      <c r="E24" s="1" t="s">
        <v>635</v>
      </c>
      <c r="F24" s="4" t="s">
        <v>586</v>
      </c>
      <c r="G24" s="5">
        <v>6.2</v>
      </c>
      <c r="H24" s="5">
        <v>4</v>
      </c>
      <c r="I24" s="5">
        <v>1</v>
      </c>
      <c r="J24" s="6">
        <v>-6.9402049999999997</v>
      </c>
      <c r="K24" s="6">
        <v>111.343689</v>
      </c>
      <c r="L24" s="4" t="s">
        <v>600</v>
      </c>
      <c r="M24" s="4" t="s">
        <v>645</v>
      </c>
      <c r="N24" s="15" t="s">
        <v>182</v>
      </c>
    </row>
    <row r="25" spans="2:14" ht="15" x14ac:dyDescent="0.3">
      <c r="B25" s="1">
        <v>22</v>
      </c>
      <c r="C25" s="10">
        <v>275</v>
      </c>
      <c r="D25" s="9" t="s">
        <v>612</v>
      </c>
      <c r="E25" s="1" t="s">
        <v>636</v>
      </c>
      <c r="F25" s="4" t="s">
        <v>587</v>
      </c>
      <c r="G25" s="5">
        <v>3.6</v>
      </c>
      <c r="H25" s="5">
        <v>4.0999999999999996</v>
      </c>
      <c r="I25" s="5">
        <v>1</v>
      </c>
      <c r="J25" s="6">
        <v>-6.9597949999999997</v>
      </c>
      <c r="K25" s="6">
        <v>111.393331</v>
      </c>
      <c r="L25" s="4" t="s">
        <v>601</v>
      </c>
      <c r="M25" s="4" t="s">
        <v>645</v>
      </c>
      <c r="N25" s="15" t="s">
        <v>182</v>
      </c>
    </row>
    <row r="26" spans="2:14" ht="30" x14ac:dyDescent="0.3">
      <c r="B26" s="1">
        <v>23</v>
      </c>
      <c r="C26" s="10" t="s">
        <v>1381</v>
      </c>
      <c r="D26" s="9" t="s">
        <v>607</v>
      </c>
      <c r="E26" s="1" t="s">
        <v>637</v>
      </c>
      <c r="F26" s="4" t="s">
        <v>588</v>
      </c>
      <c r="G26" s="5">
        <v>10.8</v>
      </c>
      <c r="H26" s="5">
        <v>4.5</v>
      </c>
      <c r="I26" s="5">
        <v>1</v>
      </c>
      <c r="J26" s="6">
        <v>-6.9141680000000001</v>
      </c>
      <c r="K26" s="6">
        <v>111.38605099999999</v>
      </c>
      <c r="L26" s="4" t="s">
        <v>602</v>
      </c>
      <c r="M26" s="4" t="s">
        <v>645</v>
      </c>
      <c r="N26" s="15" t="s">
        <v>182</v>
      </c>
    </row>
    <row r="27" spans="2:14" ht="30" x14ac:dyDescent="0.3">
      <c r="B27" s="1">
        <v>24</v>
      </c>
      <c r="C27" s="10" t="s">
        <v>1381</v>
      </c>
      <c r="D27" s="9" t="s">
        <v>607</v>
      </c>
      <c r="E27" s="1" t="s">
        <v>637</v>
      </c>
      <c r="F27" s="4" t="s">
        <v>588</v>
      </c>
      <c r="G27" s="5">
        <v>10.8</v>
      </c>
      <c r="H27" s="5">
        <v>4.5</v>
      </c>
      <c r="I27" s="5">
        <v>1</v>
      </c>
      <c r="J27" s="6">
        <v>-6.9202779999999997</v>
      </c>
      <c r="K27" s="6">
        <v>111.37208200000001</v>
      </c>
      <c r="L27" s="4" t="s">
        <v>602</v>
      </c>
      <c r="M27" s="4" t="s">
        <v>645</v>
      </c>
      <c r="N27" s="15" t="s">
        <v>182</v>
      </c>
    </row>
    <row r="28" spans="2:14" ht="30" x14ac:dyDescent="0.3">
      <c r="B28" s="1">
        <v>25</v>
      </c>
      <c r="C28" s="10" t="s">
        <v>1384</v>
      </c>
      <c r="D28" s="9" t="s">
        <v>613</v>
      </c>
      <c r="E28" s="1" t="s">
        <v>638</v>
      </c>
      <c r="F28" s="4" t="s">
        <v>589</v>
      </c>
      <c r="G28" s="5">
        <v>2.2999999999999998</v>
      </c>
      <c r="H28" s="5">
        <v>3</v>
      </c>
      <c r="I28" s="5">
        <v>1</v>
      </c>
      <c r="J28" s="6">
        <v>-6.9476930000000001</v>
      </c>
      <c r="K28" s="6">
        <v>111.36405000000001</v>
      </c>
      <c r="L28" s="4" t="s">
        <v>603</v>
      </c>
      <c r="M28" s="4" t="s">
        <v>645</v>
      </c>
      <c r="N28" s="15" t="s">
        <v>182</v>
      </c>
    </row>
    <row r="29" spans="2:14" ht="30" x14ac:dyDescent="0.3">
      <c r="B29" s="1">
        <v>26</v>
      </c>
      <c r="C29" s="10">
        <v>270</v>
      </c>
      <c r="D29" s="9" t="s">
        <v>614</v>
      </c>
      <c r="E29" s="1" t="s">
        <v>639</v>
      </c>
      <c r="F29" s="4" t="s">
        <v>590</v>
      </c>
      <c r="G29" s="5">
        <v>3.2</v>
      </c>
      <c r="H29" s="5">
        <v>5.2</v>
      </c>
      <c r="I29" s="5">
        <v>1</v>
      </c>
      <c r="J29" s="6">
        <v>-6.9611219999999996</v>
      </c>
      <c r="K29" s="6">
        <v>111.346161</v>
      </c>
      <c r="L29" s="4" t="s">
        <v>603</v>
      </c>
      <c r="M29" s="4" t="s">
        <v>645</v>
      </c>
      <c r="N29" s="15" t="s">
        <v>182</v>
      </c>
    </row>
    <row r="30" spans="2:14" ht="30" x14ac:dyDescent="0.3">
      <c r="B30" s="1">
        <v>27</v>
      </c>
      <c r="C30" s="10">
        <v>270</v>
      </c>
      <c r="D30" s="9" t="s">
        <v>614</v>
      </c>
      <c r="E30" s="1" t="s">
        <v>640</v>
      </c>
      <c r="F30" s="4" t="s">
        <v>589</v>
      </c>
      <c r="G30" s="5">
        <v>3.5</v>
      </c>
      <c r="H30" s="5">
        <v>5</v>
      </c>
      <c r="I30" s="5">
        <v>1</v>
      </c>
      <c r="J30" s="6">
        <v>-6.9618960000000003</v>
      </c>
      <c r="K30" s="6">
        <v>111.349718</v>
      </c>
      <c r="L30" s="4" t="s">
        <v>603</v>
      </c>
      <c r="M30" s="4" t="s">
        <v>645</v>
      </c>
      <c r="N30" s="15" t="s">
        <v>182</v>
      </c>
    </row>
    <row r="31" spans="2:14" ht="30" x14ac:dyDescent="0.3">
      <c r="B31" s="1">
        <v>28</v>
      </c>
      <c r="C31" s="10">
        <v>270</v>
      </c>
      <c r="D31" s="9" t="s">
        <v>614</v>
      </c>
      <c r="E31" s="1" t="s">
        <v>641</v>
      </c>
      <c r="F31" s="4" t="s">
        <v>591</v>
      </c>
      <c r="G31" s="5">
        <v>4.5999999999999996</v>
      </c>
      <c r="H31" s="5">
        <v>5</v>
      </c>
      <c r="I31" s="5">
        <v>1</v>
      </c>
      <c r="J31" s="6">
        <v>-6.9761860000000002</v>
      </c>
      <c r="K31" s="6">
        <v>111.342365</v>
      </c>
      <c r="L31" s="4" t="s">
        <v>604</v>
      </c>
      <c r="M31" s="4" t="s">
        <v>645</v>
      </c>
      <c r="N31" s="15" t="s">
        <v>182</v>
      </c>
    </row>
    <row r="32" spans="2:14" ht="30" x14ac:dyDescent="0.3">
      <c r="B32" s="1">
        <v>29</v>
      </c>
      <c r="C32" s="10">
        <v>256</v>
      </c>
      <c r="D32" s="9" t="s">
        <v>615</v>
      </c>
      <c r="E32" s="1" t="s">
        <v>642</v>
      </c>
      <c r="F32" s="4" t="s">
        <v>592</v>
      </c>
      <c r="G32" s="5">
        <v>6.25</v>
      </c>
      <c r="H32" s="5">
        <v>5.0999999999999996</v>
      </c>
      <c r="I32" s="5">
        <v>1</v>
      </c>
      <c r="J32" s="6">
        <v>-6.9897989999999997</v>
      </c>
      <c r="K32" s="6">
        <v>111.350984</v>
      </c>
      <c r="L32" s="4" t="s">
        <v>604</v>
      </c>
      <c r="M32" s="4" t="s">
        <v>645</v>
      </c>
      <c r="N32" s="15" t="s">
        <v>182</v>
      </c>
    </row>
    <row r="33" spans="2:14" ht="30" x14ac:dyDescent="0.3">
      <c r="B33" s="1">
        <v>30</v>
      </c>
      <c r="C33" s="10" t="s">
        <v>1380</v>
      </c>
      <c r="D33" s="9" t="s">
        <v>616</v>
      </c>
      <c r="E33" s="1" t="s">
        <v>643</v>
      </c>
      <c r="F33" s="4" t="s">
        <v>593</v>
      </c>
      <c r="G33" s="5">
        <v>5.4</v>
      </c>
      <c r="H33" s="5">
        <v>4.5</v>
      </c>
      <c r="I33" s="5">
        <v>1</v>
      </c>
      <c r="J33" s="6">
        <v>-6.9920720000000003</v>
      </c>
      <c r="K33" s="6">
        <v>111.350655</v>
      </c>
      <c r="L33" s="4" t="s">
        <v>604</v>
      </c>
      <c r="M33" s="4" t="s">
        <v>645</v>
      </c>
      <c r="N33" s="15" t="s">
        <v>182</v>
      </c>
    </row>
    <row r="34" spans="2:14" ht="30" x14ac:dyDescent="0.3">
      <c r="B34" s="1">
        <v>31</v>
      </c>
      <c r="C34" s="10">
        <v>256</v>
      </c>
      <c r="D34" s="9" t="s">
        <v>615</v>
      </c>
      <c r="E34" s="1" t="s">
        <v>644</v>
      </c>
      <c r="F34" s="4" t="s">
        <v>594</v>
      </c>
      <c r="G34" s="5">
        <v>6.6</v>
      </c>
      <c r="H34" s="5">
        <v>6.7</v>
      </c>
      <c r="I34" s="5">
        <v>1</v>
      </c>
      <c r="J34" s="6">
        <v>-6.989484</v>
      </c>
      <c r="K34" s="6">
        <v>111.354629</v>
      </c>
      <c r="L34" s="4" t="s">
        <v>605</v>
      </c>
      <c r="M34" s="4" t="s">
        <v>645</v>
      </c>
      <c r="N34" s="15" t="s">
        <v>182</v>
      </c>
    </row>
    <row r="35" spans="2:14" ht="15.6" x14ac:dyDescent="0.3">
      <c r="B35" s="1">
        <v>32</v>
      </c>
      <c r="C35" s="11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11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11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11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11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11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0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0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0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0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0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0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0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0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5E41-3E57-4DC0-97B1-5FB58741CE9F}">
  <sheetPr>
    <tabColor rgb="FF00B050"/>
  </sheetPr>
  <dimension ref="B1:L158"/>
  <sheetViews>
    <sheetView zoomScale="110" zoomScaleNormal="110" workbookViewId="0">
      <pane ySplit="12" topLeftCell="A148" activePane="bottomLeft" state="frozen"/>
      <selection pane="bottomLeft" activeCell="H153" sqref="H153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" style="32" customWidth="1"/>
    <col min="7" max="8" width="15.33203125" style="32" customWidth="1"/>
    <col min="9" max="9" width="15" style="32" customWidth="1"/>
    <col min="10" max="10" width="11" style="32" customWidth="1"/>
    <col min="11" max="11" width="17.109375" style="32" customWidth="1"/>
    <col min="12" max="12" width="33.44140625" style="32" customWidth="1"/>
    <col min="13" max="14" width="3.44140625" style="32" customWidth="1"/>
    <col min="15" max="15" width="4.44140625" style="32" customWidth="1"/>
    <col min="16" max="18" width="8.88671875" style="32"/>
    <col min="19" max="19" width="26.88671875" style="32" bestFit="1" customWidth="1"/>
    <col min="20" max="21" width="8.88671875" style="32"/>
    <col min="22" max="22" width="14.5546875" style="32" bestFit="1" customWidth="1"/>
    <col min="23" max="23" width="12.88671875" style="32" bestFit="1" customWidth="1"/>
    <col min="24" max="24" width="8.44140625" style="32" bestFit="1" customWidth="1"/>
    <col min="25" max="16384" width="8.88671875" style="32"/>
  </cols>
  <sheetData>
    <row r="1" spans="2:12" ht="6.6" customHeight="1" x14ac:dyDescent="0.3"/>
    <row r="2" spans="2:12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x14ac:dyDescent="0.3">
      <c r="B3" s="117" t="s">
        <v>1898</v>
      </c>
      <c r="C3" s="117"/>
      <c r="D3" s="34" t="s">
        <v>1902</v>
      </c>
    </row>
    <row r="4" spans="2:12" x14ac:dyDescent="0.3">
      <c r="B4" s="117" t="s">
        <v>1899</v>
      </c>
      <c r="C4" s="117"/>
      <c r="D4" s="34" t="s">
        <v>1903</v>
      </c>
    </row>
    <row r="5" spans="2:12" x14ac:dyDescent="0.3">
      <c r="B5" s="117" t="s">
        <v>1900</v>
      </c>
      <c r="C5" s="117"/>
      <c r="D5" s="34" t="s">
        <v>1905</v>
      </c>
    </row>
    <row r="6" spans="2:12" x14ac:dyDescent="0.3">
      <c r="B6" s="117" t="s">
        <v>1901</v>
      </c>
      <c r="C6" s="117"/>
      <c r="D6" s="34" t="s">
        <v>1904</v>
      </c>
    </row>
    <row r="8" spans="2:12" ht="13.5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2" t="s">
        <v>1455</v>
      </c>
      <c r="G8" s="112"/>
      <c r="H8" s="112"/>
      <c r="I8" s="112"/>
      <c r="J8" s="113" t="s">
        <v>1454</v>
      </c>
      <c r="K8" s="113" t="s">
        <v>1917</v>
      </c>
      <c r="L8" s="111" t="s">
        <v>1460</v>
      </c>
    </row>
    <row r="9" spans="2:12" ht="3" customHeight="1" x14ac:dyDescent="0.3">
      <c r="B9" s="111"/>
      <c r="C9" s="112"/>
      <c r="D9" s="114"/>
      <c r="E9" s="111"/>
      <c r="F9" s="112"/>
      <c r="G9" s="112"/>
      <c r="H9" s="112"/>
      <c r="I9" s="112"/>
      <c r="J9" s="114"/>
      <c r="K9" s="114"/>
      <c r="L9" s="111"/>
    </row>
    <row r="10" spans="2:12" ht="17.25" customHeight="1" x14ac:dyDescent="0.3">
      <c r="B10" s="111"/>
      <c r="C10" s="112"/>
      <c r="D10" s="114"/>
      <c r="E10" s="111"/>
      <c r="F10" s="112" t="s">
        <v>1452</v>
      </c>
      <c r="G10" s="112"/>
      <c r="H10" s="112" t="s">
        <v>1453</v>
      </c>
      <c r="I10" s="112"/>
      <c r="J10" s="114"/>
      <c r="K10" s="114"/>
      <c r="L10" s="111"/>
    </row>
    <row r="11" spans="2:12" ht="0.75" customHeight="1" x14ac:dyDescent="0.3">
      <c r="B11" s="111"/>
      <c r="C11" s="112"/>
      <c r="D11" s="114"/>
      <c r="E11" s="111"/>
      <c r="F11" s="112"/>
      <c r="G11" s="112"/>
      <c r="H11" s="112"/>
      <c r="I11" s="112"/>
      <c r="J11" s="114"/>
      <c r="K11" s="114"/>
      <c r="L11" s="111"/>
    </row>
    <row r="12" spans="2:12" ht="16.95" customHeight="1" x14ac:dyDescent="0.3">
      <c r="B12" s="111"/>
      <c r="C12" s="112"/>
      <c r="D12" s="115"/>
      <c r="E12" s="111"/>
      <c r="F12" s="37" t="s">
        <v>1446</v>
      </c>
      <c r="G12" s="37" t="s">
        <v>1447</v>
      </c>
      <c r="H12" s="36" t="s">
        <v>1446</v>
      </c>
      <c r="I12" s="36" t="s">
        <v>1447</v>
      </c>
      <c r="J12" s="115"/>
      <c r="K12" s="115"/>
      <c r="L12" s="118"/>
    </row>
    <row r="13" spans="2:12" ht="15" x14ac:dyDescent="0.3">
      <c r="B13" s="39">
        <v>1</v>
      </c>
      <c r="C13" s="25" t="s">
        <v>1463</v>
      </c>
      <c r="D13" s="27" t="s">
        <v>1471</v>
      </c>
      <c r="E13" s="27" t="s">
        <v>1609</v>
      </c>
      <c r="F13" s="39"/>
      <c r="G13" s="39"/>
      <c r="H13" s="39"/>
      <c r="I13" s="39"/>
      <c r="J13" s="40" t="e">
        <f>AVERAGE(#REF!,#REF!,#REF!,#REF!,#REF!)</f>
        <v>#REF!</v>
      </c>
      <c r="K13" s="39" t="e">
        <f t="shared" ref="K13:K77" si="0">IF(AND(J13&gt;=0,J13&lt;=0.5),"BAIK SEKALI",IF(AND(J13&gt;0.6,J13&lt;=1.5),"BAIK",IF(AND(J13&gt;1.5,J13&lt;=2.5),"SEDANG",IF(AND(J13&gt;2.5,J13&lt;=3.5),"RUSAK RINGAN",IF(AND(J13&gt;3.6,J13&lt;=4.5),"KRITIS",IF(AND(J13&gt;4.6,J13&lt;=5),"RUNTUH"))))))</f>
        <v>#REF!</v>
      </c>
      <c r="L13" s="42" t="e">
        <f>IF(AND(J13&gt;=0,J13&lt;=0.5),"PEMELIHARAAN RUTIN",IF(AND(J13&gt;0.06,J13&lt;=1.5),"PEMELIHARAAN RUTIN",IF(AND(J13&gt;1.5,J13&lt;=2.5),"PERBAIKAN/REHABILITASI",IF(AND(J13&gt;2.5,J13&lt;=3.5),"REHABILITASI",IF(AND(J13&gt;3.5,J13&lt;=4.5),"PENGGANTIAN",IF(AND(J13&gt;4.6,J13&lt;=5),"PEMBANGUNAN JEMBATAN BARU",0))))))</f>
        <v>#REF!</v>
      </c>
    </row>
    <row r="14" spans="2:12" ht="15" x14ac:dyDescent="0.3">
      <c r="B14" s="39">
        <f>B13+1</f>
        <v>2</v>
      </c>
      <c r="C14" s="25" t="s">
        <v>1464</v>
      </c>
      <c r="D14" s="27" t="s">
        <v>1926</v>
      </c>
      <c r="E14" s="27" t="s">
        <v>1611</v>
      </c>
      <c r="F14" s="42" t="s">
        <v>1947</v>
      </c>
      <c r="G14" s="42" t="s">
        <v>1948</v>
      </c>
      <c r="H14" s="42" t="s">
        <v>1949</v>
      </c>
      <c r="I14" s="42" t="s">
        <v>1948</v>
      </c>
      <c r="J14" s="41" t="e">
        <f>AVERAGE(#REF!,#REF!,#REF!,#REF!,#REF!)</f>
        <v>#REF!</v>
      </c>
      <c r="K14" s="39" t="e">
        <f t="shared" si="0"/>
        <v>#REF!</v>
      </c>
      <c r="L14" s="42" t="e">
        <f>IF(AND(J14&gt;=0,J14&lt;=0.5),"PEMELIHARAAN RUTIN",IF(AND(J14&gt;0.06,J14&lt;=1.5),"PEMELIHARAAN RUTIN *)",IF(AND(J14&gt;1.5,J14&lt;=2.5),"PERBAIKAN/REHABILITASI",IF(AND(J14&gt;2.5,J14&lt;=3.5),"REHABILITASI",IF(AND(J14&gt;3.5,J14&lt;=4.5),"PENGGANTIAN",IF(AND(J14&gt;4.6,J14&lt;=5),"PEMBANGUNAN JEMBATAN BARU",0))))))</f>
        <v>#REF!</v>
      </c>
    </row>
    <row r="15" spans="2:12" ht="15" x14ac:dyDescent="0.3">
      <c r="B15" s="39">
        <f t="shared" ref="B15:B78" si="1">B14+1</f>
        <v>3</v>
      </c>
      <c r="C15" s="25" t="s">
        <v>1465</v>
      </c>
      <c r="D15" s="27" t="s">
        <v>1472</v>
      </c>
      <c r="E15" s="27" t="s">
        <v>1611</v>
      </c>
      <c r="F15" s="42" t="s">
        <v>1947</v>
      </c>
      <c r="G15" s="42" t="s">
        <v>1948</v>
      </c>
      <c r="H15" s="42" t="s">
        <v>1949</v>
      </c>
      <c r="I15" s="42" t="s">
        <v>1948</v>
      </c>
      <c r="J15" s="41" t="e">
        <f>AVERAGE(#REF!,#REF!,#REF!,#REF!,#REF!)</f>
        <v>#REF!</v>
      </c>
      <c r="K15" s="39" t="e">
        <f t="shared" si="0"/>
        <v>#REF!</v>
      </c>
      <c r="L15" s="42" t="e">
        <f t="shared" ref="L15:L78" si="2">IF(AND(J15&gt;=0,J15&lt;=0.5),"PEMELIHARAAN RUTIN",IF(AND(J15&gt;0.06,J15&lt;=1.5),"PEMELIHARAAN RUTIN *)",IF(AND(J15&gt;1.5,J15&lt;=2.5),"PERBAIKAN/REHABILITASI",IF(AND(J15&gt;2.5,J15&lt;=3.5),"REHABILITASI",IF(AND(J15&gt;3.5,J15&lt;=4.5),"PENGGANTIAN",IF(AND(J15&gt;4.6,J15&lt;=5),"PEMBANGUNAN JEMBATAN BARU",0))))))</f>
        <v>#REF!</v>
      </c>
    </row>
    <row r="16" spans="2:12" ht="15" x14ac:dyDescent="0.3">
      <c r="B16" s="39">
        <f t="shared" si="1"/>
        <v>4</v>
      </c>
      <c r="C16" s="25" t="s">
        <v>1466</v>
      </c>
      <c r="D16" s="27" t="s">
        <v>1927</v>
      </c>
      <c r="E16" s="27" t="s">
        <v>1611</v>
      </c>
      <c r="F16" s="42" t="s">
        <v>1947</v>
      </c>
      <c r="G16" s="42" t="s">
        <v>1948</v>
      </c>
      <c r="H16" s="42" t="s">
        <v>1949</v>
      </c>
      <c r="I16" s="42" t="s">
        <v>1948</v>
      </c>
      <c r="J16" s="41" t="e">
        <f>AVERAGE(#REF!,#REF!,#REF!,#REF!,#REF!)</f>
        <v>#REF!</v>
      </c>
      <c r="K16" s="39" t="e">
        <f t="shared" si="0"/>
        <v>#REF!</v>
      </c>
      <c r="L16" s="42" t="e">
        <f t="shared" si="2"/>
        <v>#REF!</v>
      </c>
    </row>
    <row r="17" spans="2:12" ht="15" x14ac:dyDescent="0.3">
      <c r="B17" s="39">
        <f t="shared" si="1"/>
        <v>5</v>
      </c>
      <c r="C17" s="25" t="s">
        <v>1467</v>
      </c>
      <c r="D17" s="27" t="s">
        <v>1473</v>
      </c>
      <c r="E17" s="27" t="s">
        <v>1615</v>
      </c>
      <c r="F17" s="42" t="s">
        <v>1947</v>
      </c>
      <c r="G17" s="42" t="s">
        <v>1948</v>
      </c>
      <c r="H17" s="42" t="s">
        <v>1949</v>
      </c>
      <c r="I17" s="42" t="s">
        <v>1948</v>
      </c>
      <c r="J17" s="41" t="e">
        <f>AVERAGE(#REF!,#REF!,#REF!,#REF!,#REF!)</f>
        <v>#REF!</v>
      </c>
      <c r="K17" s="39" t="e">
        <f t="shared" si="0"/>
        <v>#REF!</v>
      </c>
      <c r="L17" s="42" t="e">
        <f t="shared" si="2"/>
        <v>#REF!</v>
      </c>
    </row>
    <row r="18" spans="2:12" ht="15" x14ac:dyDescent="0.3">
      <c r="B18" s="39">
        <f t="shared" si="1"/>
        <v>6</v>
      </c>
      <c r="C18" s="25" t="s">
        <v>1468</v>
      </c>
      <c r="D18" s="27" t="s">
        <v>1474</v>
      </c>
      <c r="E18" s="27" t="s">
        <v>1617</v>
      </c>
      <c r="F18" s="42" t="s">
        <v>1947</v>
      </c>
      <c r="G18" s="42" t="s">
        <v>1948</v>
      </c>
      <c r="H18" s="42" t="s">
        <v>1949</v>
      </c>
      <c r="I18" s="42" t="s">
        <v>1948</v>
      </c>
      <c r="J18" s="41" t="e">
        <f>AVERAGE(#REF!,#REF!,#REF!,#REF!,#REF!)</f>
        <v>#REF!</v>
      </c>
      <c r="K18" s="39" t="e">
        <f t="shared" si="0"/>
        <v>#REF!</v>
      </c>
      <c r="L18" s="42" t="e">
        <f t="shared" si="2"/>
        <v>#REF!</v>
      </c>
    </row>
    <row r="19" spans="2:12" ht="15" x14ac:dyDescent="0.3">
      <c r="B19" s="39">
        <f t="shared" si="1"/>
        <v>7</v>
      </c>
      <c r="C19" s="25" t="s">
        <v>1469</v>
      </c>
      <c r="D19" s="27" t="s">
        <v>1475</v>
      </c>
      <c r="E19" s="27" t="s">
        <v>1619</v>
      </c>
      <c r="F19" s="42" t="s">
        <v>1947</v>
      </c>
      <c r="G19" s="42" t="s">
        <v>1948</v>
      </c>
      <c r="H19" s="42" t="s">
        <v>1949</v>
      </c>
      <c r="I19" s="42" t="s">
        <v>1948</v>
      </c>
      <c r="J19" s="41" t="e">
        <f>AVERAGE(#REF!,#REF!,#REF!,#REF!,#REF!)</f>
        <v>#REF!</v>
      </c>
      <c r="K19" s="39" t="e">
        <f t="shared" si="0"/>
        <v>#REF!</v>
      </c>
      <c r="L19" s="42" t="e">
        <f t="shared" si="2"/>
        <v>#REF!</v>
      </c>
    </row>
    <row r="20" spans="2:12" ht="15" x14ac:dyDescent="0.3">
      <c r="B20" s="39">
        <f t="shared" si="1"/>
        <v>8</v>
      </c>
      <c r="C20" s="26">
        <v>24001135001</v>
      </c>
      <c r="D20" s="27" t="s">
        <v>1476</v>
      </c>
      <c r="E20" s="27" t="s">
        <v>1621</v>
      </c>
      <c r="F20" s="42" t="s">
        <v>1947</v>
      </c>
      <c r="G20" s="42" t="s">
        <v>1948</v>
      </c>
      <c r="H20" s="42" t="s">
        <v>1949</v>
      </c>
      <c r="I20" s="42" t="s">
        <v>1948</v>
      </c>
      <c r="J20" s="41" t="e">
        <f>AVERAGE(#REF!,#REF!,#REF!,#REF!,#REF!)</f>
        <v>#REF!</v>
      </c>
      <c r="K20" s="39" t="e">
        <f t="shared" si="0"/>
        <v>#REF!</v>
      </c>
      <c r="L20" s="42" t="e">
        <f t="shared" si="2"/>
        <v>#REF!</v>
      </c>
    </row>
    <row r="21" spans="2:12" ht="15" x14ac:dyDescent="0.3">
      <c r="B21" s="39">
        <f t="shared" si="1"/>
        <v>9</v>
      </c>
      <c r="C21" s="26">
        <v>24002001</v>
      </c>
      <c r="D21" s="27" t="s">
        <v>1477</v>
      </c>
      <c r="E21" s="27" t="s">
        <v>1623</v>
      </c>
      <c r="F21" s="42" t="s">
        <v>1947</v>
      </c>
      <c r="G21" s="42" t="s">
        <v>1948</v>
      </c>
      <c r="H21" s="42" t="s">
        <v>1949</v>
      </c>
      <c r="I21" s="42" t="s">
        <v>1948</v>
      </c>
      <c r="J21" s="41" t="e">
        <f>AVERAGE(#REF!,#REF!,#REF!,#REF!,#REF!)</f>
        <v>#REF!</v>
      </c>
      <c r="K21" s="39" t="e">
        <f t="shared" si="0"/>
        <v>#REF!</v>
      </c>
      <c r="L21" s="42" t="e">
        <f t="shared" si="2"/>
        <v>#REF!</v>
      </c>
    </row>
    <row r="22" spans="2:12" ht="15" x14ac:dyDescent="0.3">
      <c r="B22" s="39">
        <f t="shared" si="1"/>
        <v>10</v>
      </c>
      <c r="C22" s="26">
        <v>24002002</v>
      </c>
      <c r="D22" s="27" t="s">
        <v>1478</v>
      </c>
      <c r="E22" s="27" t="s">
        <v>1623</v>
      </c>
      <c r="F22" s="42" t="s">
        <v>1947</v>
      </c>
      <c r="G22" s="42" t="s">
        <v>1948</v>
      </c>
      <c r="H22" s="42" t="s">
        <v>1949</v>
      </c>
      <c r="I22" s="42" t="s">
        <v>1948</v>
      </c>
      <c r="J22" s="41" t="e">
        <f>AVERAGE(#REF!,#REF!,#REF!,#REF!,#REF!)</f>
        <v>#REF!</v>
      </c>
      <c r="K22" s="39" t="e">
        <f t="shared" si="0"/>
        <v>#REF!</v>
      </c>
      <c r="L22" s="42" t="e">
        <f t="shared" si="2"/>
        <v>#REF!</v>
      </c>
    </row>
    <row r="23" spans="2:12" ht="15" x14ac:dyDescent="0.3">
      <c r="B23" s="39">
        <f t="shared" si="1"/>
        <v>11</v>
      </c>
      <c r="C23" s="26">
        <v>24002003</v>
      </c>
      <c r="D23" s="27" t="s">
        <v>1479</v>
      </c>
      <c r="E23" s="27" t="s">
        <v>1623</v>
      </c>
      <c r="F23" s="42" t="s">
        <v>1947</v>
      </c>
      <c r="G23" s="42" t="s">
        <v>1948</v>
      </c>
      <c r="H23" s="42" t="s">
        <v>1949</v>
      </c>
      <c r="I23" s="42" t="s">
        <v>1948</v>
      </c>
      <c r="J23" s="41" t="e">
        <f>AVERAGE(#REF!,#REF!,#REF!,#REF!,#REF!)</f>
        <v>#REF!</v>
      </c>
      <c r="K23" s="39" t="e">
        <f t="shared" si="0"/>
        <v>#REF!</v>
      </c>
      <c r="L23" s="42" t="e">
        <f t="shared" si="2"/>
        <v>#REF!</v>
      </c>
    </row>
    <row r="24" spans="2:12" ht="15" x14ac:dyDescent="0.3">
      <c r="B24" s="39">
        <f t="shared" si="1"/>
        <v>12</v>
      </c>
      <c r="C24" s="26">
        <v>24002004</v>
      </c>
      <c r="D24" s="27" t="s">
        <v>1480</v>
      </c>
      <c r="E24" s="27" t="s">
        <v>1623</v>
      </c>
      <c r="F24" s="42" t="s">
        <v>1947</v>
      </c>
      <c r="G24" s="42" t="s">
        <v>1948</v>
      </c>
      <c r="H24" s="42" t="s">
        <v>1949</v>
      </c>
      <c r="I24" s="42" t="s">
        <v>1948</v>
      </c>
      <c r="J24" s="41" t="e">
        <f>AVERAGE(#REF!,#REF!,#REF!,#REF!,#REF!)</f>
        <v>#REF!</v>
      </c>
      <c r="K24" s="39" t="e">
        <f t="shared" si="0"/>
        <v>#REF!</v>
      </c>
      <c r="L24" s="42" t="e">
        <f t="shared" si="2"/>
        <v>#REF!</v>
      </c>
    </row>
    <row r="25" spans="2:12" ht="15" x14ac:dyDescent="0.3">
      <c r="B25" s="39">
        <f t="shared" si="1"/>
        <v>13</v>
      </c>
      <c r="C25" s="26">
        <v>24003001</v>
      </c>
      <c r="D25" s="27" t="s">
        <v>1481</v>
      </c>
      <c r="E25" s="27" t="s">
        <v>1628</v>
      </c>
      <c r="F25" s="42" t="s">
        <v>1947</v>
      </c>
      <c r="G25" s="42" t="s">
        <v>1948</v>
      </c>
      <c r="H25" s="42" t="s">
        <v>1949</v>
      </c>
      <c r="I25" s="42" t="s">
        <v>1948</v>
      </c>
      <c r="J25" s="41" t="e">
        <f>AVERAGE(#REF!,#REF!,#REF!,#REF!,#REF!)</f>
        <v>#REF!</v>
      </c>
      <c r="K25" s="39" t="e">
        <f t="shared" si="0"/>
        <v>#REF!</v>
      </c>
      <c r="L25" s="42" t="e">
        <f t="shared" si="2"/>
        <v>#REF!</v>
      </c>
    </row>
    <row r="26" spans="2:12" ht="15" x14ac:dyDescent="0.3">
      <c r="B26" s="39">
        <f t="shared" si="1"/>
        <v>14</v>
      </c>
      <c r="C26" s="26">
        <v>24003002</v>
      </c>
      <c r="D26" s="27" t="s">
        <v>1482</v>
      </c>
      <c r="E26" s="27" t="s">
        <v>1628</v>
      </c>
      <c r="F26" s="42" t="s">
        <v>1947</v>
      </c>
      <c r="G26" s="42" t="s">
        <v>1948</v>
      </c>
      <c r="H26" s="42" t="s">
        <v>1949</v>
      </c>
      <c r="I26" s="42" t="s">
        <v>1948</v>
      </c>
      <c r="J26" s="41" t="e">
        <f>AVERAGE(#REF!,#REF!,#REF!,#REF!,#REF!)</f>
        <v>#REF!</v>
      </c>
      <c r="K26" s="39" t="e">
        <f t="shared" si="0"/>
        <v>#REF!</v>
      </c>
      <c r="L26" s="42" t="e">
        <f t="shared" si="2"/>
        <v>#REF!</v>
      </c>
    </row>
    <row r="27" spans="2:12" ht="15" x14ac:dyDescent="0.3">
      <c r="B27" s="39">
        <f t="shared" si="1"/>
        <v>15</v>
      </c>
      <c r="C27" s="26">
        <v>24003003</v>
      </c>
      <c r="D27" s="27" t="s">
        <v>1483</v>
      </c>
      <c r="E27" s="27" t="s">
        <v>1628</v>
      </c>
      <c r="F27" s="42" t="s">
        <v>1947</v>
      </c>
      <c r="G27" s="42" t="s">
        <v>1948</v>
      </c>
      <c r="H27" s="42" t="s">
        <v>1949</v>
      </c>
      <c r="I27" s="42" t="s">
        <v>1948</v>
      </c>
      <c r="J27" s="41" t="e">
        <f>AVERAGE(#REF!,#REF!,#REF!,#REF!,#REF!)</f>
        <v>#REF!</v>
      </c>
      <c r="K27" s="39" t="e">
        <f t="shared" si="0"/>
        <v>#REF!</v>
      </c>
      <c r="L27" s="42" t="e">
        <f t="shared" si="2"/>
        <v>#REF!</v>
      </c>
    </row>
    <row r="28" spans="2:12" ht="15" x14ac:dyDescent="0.3">
      <c r="B28" s="39">
        <f t="shared" si="1"/>
        <v>16</v>
      </c>
      <c r="C28" s="26">
        <v>24003004</v>
      </c>
      <c r="D28" s="27" t="s">
        <v>1484</v>
      </c>
      <c r="E28" s="27" t="s">
        <v>1628</v>
      </c>
      <c r="F28" s="42" t="s">
        <v>1947</v>
      </c>
      <c r="G28" s="42" t="s">
        <v>1948</v>
      </c>
      <c r="H28" s="42" t="s">
        <v>1949</v>
      </c>
      <c r="I28" s="42" t="s">
        <v>1948</v>
      </c>
      <c r="J28" s="41" t="e">
        <f>AVERAGE(#REF!,#REF!,#REF!,#REF!,#REF!)</f>
        <v>#REF!</v>
      </c>
      <c r="K28" s="39" t="e">
        <f t="shared" si="0"/>
        <v>#REF!</v>
      </c>
      <c r="L28" s="42" t="e">
        <f t="shared" si="2"/>
        <v>#REF!</v>
      </c>
    </row>
    <row r="29" spans="2:12" ht="15" x14ac:dyDescent="0.3">
      <c r="B29" s="39">
        <f t="shared" si="1"/>
        <v>17</v>
      </c>
      <c r="C29" s="26">
        <v>24003005</v>
      </c>
      <c r="D29" s="27" t="s">
        <v>1485</v>
      </c>
      <c r="E29" s="27" t="s">
        <v>1628</v>
      </c>
      <c r="F29" s="42" t="s">
        <v>1947</v>
      </c>
      <c r="G29" s="42" t="s">
        <v>1948</v>
      </c>
      <c r="H29" s="42" t="s">
        <v>1949</v>
      </c>
      <c r="I29" s="42" t="s">
        <v>1948</v>
      </c>
      <c r="J29" s="41" t="e">
        <f>AVERAGE(#REF!,#REF!,#REF!,#REF!,#REF!)</f>
        <v>#REF!</v>
      </c>
      <c r="K29" s="39" t="e">
        <f t="shared" si="0"/>
        <v>#REF!</v>
      </c>
      <c r="L29" s="42" t="e">
        <f t="shared" si="2"/>
        <v>#REF!</v>
      </c>
    </row>
    <row r="30" spans="2:12" ht="15" x14ac:dyDescent="0.3">
      <c r="B30" s="39">
        <f t="shared" si="1"/>
        <v>18</v>
      </c>
      <c r="C30" s="26">
        <v>24003006</v>
      </c>
      <c r="D30" s="27" t="s">
        <v>1486</v>
      </c>
      <c r="E30" s="27" t="s">
        <v>1628</v>
      </c>
      <c r="F30" s="42" t="s">
        <v>1947</v>
      </c>
      <c r="G30" s="42" t="s">
        <v>1948</v>
      </c>
      <c r="H30" s="42" t="s">
        <v>1949</v>
      </c>
      <c r="I30" s="42" t="s">
        <v>1948</v>
      </c>
      <c r="J30" s="41" t="e">
        <f>AVERAGE(#REF!,#REF!,#REF!,#REF!,#REF!)</f>
        <v>#REF!</v>
      </c>
      <c r="K30" s="39" t="e">
        <f t="shared" si="0"/>
        <v>#REF!</v>
      </c>
      <c r="L30" s="42" t="e">
        <f t="shared" si="2"/>
        <v>#REF!</v>
      </c>
    </row>
    <row r="31" spans="2:12" ht="12.6" customHeight="1" x14ac:dyDescent="0.3">
      <c r="B31" s="39">
        <f t="shared" si="1"/>
        <v>19</v>
      </c>
      <c r="C31" s="26">
        <v>24004001</v>
      </c>
      <c r="D31" s="27" t="s">
        <v>1487</v>
      </c>
      <c r="E31" s="27" t="s">
        <v>1635</v>
      </c>
      <c r="F31" s="42" t="s">
        <v>1947</v>
      </c>
      <c r="G31" s="42" t="s">
        <v>1948</v>
      </c>
      <c r="H31" s="42" t="s">
        <v>1949</v>
      </c>
      <c r="I31" s="42" t="s">
        <v>1948</v>
      </c>
      <c r="J31" s="41" t="e">
        <f>AVERAGE(#REF!,#REF!,#REF!,#REF!,#REF!)</f>
        <v>#REF!</v>
      </c>
      <c r="K31" s="39" t="e">
        <f t="shared" si="0"/>
        <v>#REF!</v>
      </c>
      <c r="L31" s="42" t="e">
        <f t="shared" si="2"/>
        <v>#REF!</v>
      </c>
    </row>
    <row r="32" spans="2:12" ht="15" x14ac:dyDescent="0.3">
      <c r="B32" s="39">
        <f t="shared" si="1"/>
        <v>20</v>
      </c>
      <c r="C32" s="26">
        <v>24004002</v>
      </c>
      <c r="D32" s="27" t="s">
        <v>1488</v>
      </c>
      <c r="E32" s="27" t="s">
        <v>1635</v>
      </c>
      <c r="F32" s="42" t="s">
        <v>1947</v>
      </c>
      <c r="G32" s="42" t="s">
        <v>1948</v>
      </c>
      <c r="H32" s="42" t="s">
        <v>1949</v>
      </c>
      <c r="I32" s="42" t="s">
        <v>1948</v>
      </c>
      <c r="J32" s="41" t="e">
        <f>AVERAGE(#REF!,#REF!,#REF!,#REF!,#REF!)</f>
        <v>#REF!</v>
      </c>
      <c r="K32" s="39" t="e">
        <f t="shared" si="0"/>
        <v>#REF!</v>
      </c>
      <c r="L32" s="42" t="e">
        <f t="shared" si="2"/>
        <v>#REF!</v>
      </c>
    </row>
    <row r="33" spans="2:12" ht="15" x14ac:dyDescent="0.3">
      <c r="B33" s="39">
        <f t="shared" si="1"/>
        <v>21</v>
      </c>
      <c r="C33" s="26">
        <v>24005001</v>
      </c>
      <c r="D33" s="27" t="s">
        <v>1489</v>
      </c>
      <c r="E33" s="27" t="s">
        <v>1638</v>
      </c>
      <c r="F33" s="42" t="s">
        <v>1947</v>
      </c>
      <c r="G33" s="42" t="s">
        <v>1948</v>
      </c>
      <c r="H33" s="42" t="s">
        <v>1949</v>
      </c>
      <c r="I33" s="42" t="s">
        <v>1948</v>
      </c>
      <c r="J33" s="41" t="e">
        <f>AVERAGE(#REF!,#REF!,#REF!,#REF!,#REF!)</f>
        <v>#REF!</v>
      </c>
      <c r="K33" s="39" t="e">
        <f t="shared" si="0"/>
        <v>#REF!</v>
      </c>
      <c r="L33" s="42" t="e">
        <f t="shared" si="2"/>
        <v>#REF!</v>
      </c>
    </row>
    <row r="34" spans="2:12" ht="15" x14ac:dyDescent="0.3">
      <c r="B34" s="39">
        <f t="shared" si="1"/>
        <v>22</v>
      </c>
      <c r="C34" s="26">
        <v>24006001</v>
      </c>
      <c r="D34" s="27" t="s">
        <v>1490</v>
      </c>
      <c r="E34" s="27" t="s">
        <v>1640</v>
      </c>
      <c r="F34" s="42" t="s">
        <v>1947</v>
      </c>
      <c r="G34" s="42" t="s">
        <v>1948</v>
      </c>
      <c r="H34" s="42" t="s">
        <v>1949</v>
      </c>
      <c r="I34" s="42" t="s">
        <v>1948</v>
      </c>
      <c r="J34" s="41" t="e">
        <f>AVERAGE(#REF!,#REF!,#REF!,#REF!,#REF!)</f>
        <v>#REF!</v>
      </c>
      <c r="K34" s="39" t="e">
        <f t="shared" si="0"/>
        <v>#REF!</v>
      </c>
      <c r="L34" s="42" t="e">
        <f t="shared" si="2"/>
        <v>#REF!</v>
      </c>
    </row>
    <row r="35" spans="2:12" ht="15" x14ac:dyDescent="0.3">
      <c r="B35" s="39">
        <f t="shared" si="1"/>
        <v>23</v>
      </c>
      <c r="C35" s="26">
        <v>24006002</v>
      </c>
      <c r="D35" s="27" t="s">
        <v>1491</v>
      </c>
      <c r="E35" s="27" t="s">
        <v>1640</v>
      </c>
      <c r="F35" s="42" t="s">
        <v>1947</v>
      </c>
      <c r="G35" s="42" t="s">
        <v>1948</v>
      </c>
      <c r="H35" s="42" t="s">
        <v>1949</v>
      </c>
      <c r="I35" s="42" t="s">
        <v>1948</v>
      </c>
      <c r="J35" s="41" t="e">
        <f>AVERAGE(#REF!,#REF!,#REF!,#REF!,#REF!)</f>
        <v>#REF!</v>
      </c>
      <c r="K35" s="39" t="e">
        <f t="shared" si="0"/>
        <v>#REF!</v>
      </c>
      <c r="L35" s="42" t="e">
        <f t="shared" si="2"/>
        <v>#REF!</v>
      </c>
    </row>
    <row r="36" spans="2:12" ht="15" x14ac:dyDescent="0.3">
      <c r="B36" s="39">
        <f t="shared" si="1"/>
        <v>24</v>
      </c>
      <c r="C36" s="26">
        <v>24006003</v>
      </c>
      <c r="D36" s="27" t="s">
        <v>1492</v>
      </c>
      <c r="E36" s="27" t="s">
        <v>1640</v>
      </c>
      <c r="F36" s="42" t="s">
        <v>1947</v>
      </c>
      <c r="G36" s="42" t="s">
        <v>1948</v>
      </c>
      <c r="H36" s="42" t="s">
        <v>1949</v>
      </c>
      <c r="I36" s="42" t="s">
        <v>1948</v>
      </c>
      <c r="J36" s="41" t="e">
        <f>AVERAGE(#REF!,#REF!,#REF!,#REF!,#REF!)</f>
        <v>#REF!</v>
      </c>
      <c r="K36" s="39" t="e">
        <f t="shared" si="0"/>
        <v>#REF!</v>
      </c>
      <c r="L36" s="42" t="e">
        <f t="shared" si="2"/>
        <v>#REF!</v>
      </c>
    </row>
    <row r="37" spans="2:12" ht="15" x14ac:dyDescent="0.3">
      <c r="B37" s="39">
        <f t="shared" si="1"/>
        <v>25</v>
      </c>
      <c r="C37" s="26">
        <v>24007001</v>
      </c>
      <c r="D37" s="27" t="s">
        <v>1493</v>
      </c>
      <c r="E37" s="27" t="s">
        <v>1644</v>
      </c>
      <c r="F37" s="42" t="s">
        <v>1947</v>
      </c>
      <c r="G37" s="42" t="s">
        <v>1948</v>
      </c>
      <c r="H37" s="42" t="s">
        <v>1949</v>
      </c>
      <c r="I37" s="42" t="s">
        <v>1948</v>
      </c>
      <c r="J37" s="41" t="e">
        <f>AVERAGE(#REF!,#REF!,#REF!,#REF!,#REF!)</f>
        <v>#REF!</v>
      </c>
      <c r="K37" s="39" t="e">
        <f t="shared" si="0"/>
        <v>#REF!</v>
      </c>
      <c r="L37" s="42" t="e">
        <f t="shared" si="2"/>
        <v>#REF!</v>
      </c>
    </row>
    <row r="38" spans="2:12" ht="15" x14ac:dyDescent="0.3">
      <c r="B38" s="39">
        <f t="shared" si="1"/>
        <v>26</v>
      </c>
      <c r="C38" s="26">
        <v>24010001</v>
      </c>
      <c r="D38" s="27" t="s">
        <v>1494</v>
      </c>
      <c r="E38" s="27" t="s">
        <v>1646</v>
      </c>
      <c r="F38" s="42" t="s">
        <v>1947</v>
      </c>
      <c r="G38" s="42" t="s">
        <v>1948</v>
      </c>
      <c r="H38" s="42" t="s">
        <v>1949</v>
      </c>
      <c r="I38" s="42" t="s">
        <v>1948</v>
      </c>
      <c r="J38" s="41" t="e">
        <f>AVERAGE(#REF!,#REF!,#REF!,#REF!,#REF!)</f>
        <v>#REF!</v>
      </c>
      <c r="K38" s="39" t="e">
        <f t="shared" si="0"/>
        <v>#REF!</v>
      </c>
      <c r="L38" s="42" t="e">
        <f t="shared" si="2"/>
        <v>#REF!</v>
      </c>
    </row>
    <row r="39" spans="2:12" ht="15" x14ac:dyDescent="0.3">
      <c r="B39" s="39">
        <f t="shared" si="1"/>
        <v>27</v>
      </c>
      <c r="C39" s="26">
        <v>24012001</v>
      </c>
      <c r="D39" s="27" t="s">
        <v>1495</v>
      </c>
      <c r="E39" s="27" t="s">
        <v>1648</v>
      </c>
      <c r="F39" s="42" t="s">
        <v>1947</v>
      </c>
      <c r="G39" s="42" t="s">
        <v>1948</v>
      </c>
      <c r="H39" s="42" t="s">
        <v>1949</v>
      </c>
      <c r="I39" s="42" t="s">
        <v>1948</v>
      </c>
      <c r="J39" s="41" t="e">
        <f>AVERAGE(#REF!,#REF!,#REF!,#REF!,#REF!)</f>
        <v>#REF!</v>
      </c>
      <c r="K39" s="39" t="e">
        <f t="shared" si="0"/>
        <v>#REF!</v>
      </c>
      <c r="L39" s="42" t="e">
        <f t="shared" si="2"/>
        <v>#REF!</v>
      </c>
    </row>
    <row r="40" spans="2:12" ht="15" x14ac:dyDescent="0.3">
      <c r="B40" s="39">
        <f t="shared" si="1"/>
        <v>28</v>
      </c>
      <c r="C40" s="26">
        <v>24012002</v>
      </c>
      <c r="D40" s="27" t="s">
        <v>1496</v>
      </c>
      <c r="E40" s="27" t="s">
        <v>1648</v>
      </c>
      <c r="F40" s="42" t="s">
        <v>1947</v>
      </c>
      <c r="G40" s="42" t="s">
        <v>1948</v>
      </c>
      <c r="H40" s="42" t="s">
        <v>1949</v>
      </c>
      <c r="I40" s="42" t="s">
        <v>1948</v>
      </c>
      <c r="J40" s="41" t="e">
        <f>AVERAGE(#REF!,#REF!,#REF!,#REF!,#REF!)</f>
        <v>#REF!</v>
      </c>
      <c r="K40" s="39" t="e">
        <f t="shared" si="0"/>
        <v>#REF!</v>
      </c>
      <c r="L40" s="42" t="e">
        <f t="shared" si="2"/>
        <v>#REF!</v>
      </c>
    </row>
    <row r="41" spans="2:12" ht="15" x14ac:dyDescent="0.3">
      <c r="B41" s="39">
        <f t="shared" si="1"/>
        <v>29</v>
      </c>
      <c r="C41" s="26">
        <v>24012003</v>
      </c>
      <c r="D41" s="27" t="s">
        <v>1497</v>
      </c>
      <c r="E41" s="27" t="s">
        <v>1648</v>
      </c>
      <c r="F41" s="42" t="s">
        <v>1947</v>
      </c>
      <c r="G41" s="42" t="s">
        <v>1948</v>
      </c>
      <c r="H41" s="42" t="s">
        <v>1949</v>
      </c>
      <c r="I41" s="42" t="s">
        <v>1948</v>
      </c>
      <c r="J41" s="41" t="e">
        <f>AVERAGE(#REF!,#REF!,#REF!,#REF!,#REF!)</f>
        <v>#REF!</v>
      </c>
      <c r="K41" s="39" t="e">
        <f t="shared" si="0"/>
        <v>#REF!</v>
      </c>
      <c r="L41" s="42" t="e">
        <f t="shared" si="2"/>
        <v>#REF!</v>
      </c>
    </row>
    <row r="42" spans="2:12" ht="15" x14ac:dyDescent="0.3">
      <c r="B42" s="39">
        <f t="shared" si="1"/>
        <v>30</v>
      </c>
      <c r="C42" s="26">
        <v>24012004</v>
      </c>
      <c r="D42" s="27" t="s">
        <v>1498</v>
      </c>
      <c r="E42" s="27" t="s">
        <v>1648</v>
      </c>
      <c r="F42" s="42" t="s">
        <v>1947</v>
      </c>
      <c r="G42" s="42" t="s">
        <v>1948</v>
      </c>
      <c r="H42" s="42" t="s">
        <v>1949</v>
      </c>
      <c r="I42" s="42" t="s">
        <v>1948</v>
      </c>
      <c r="J42" s="41" t="e">
        <f>AVERAGE(#REF!,#REF!,#REF!,#REF!,#REF!)</f>
        <v>#REF!</v>
      </c>
      <c r="K42" s="39" t="e">
        <f t="shared" si="0"/>
        <v>#REF!</v>
      </c>
      <c r="L42" s="42" t="e">
        <f t="shared" si="2"/>
        <v>#REF!</v>
      </c>
    </row>
    <row r="43" spans="2:12" ht="15" x14ac:dyDescent="0.3">
      <c r="B43" s="39">
        <f t="shared" si="1"/>
        <v>31</v>
      </c>
      <c r="C43" s="26">
        <v>24012005</v>
      </c>
      <c r="D43" s="27" t="s">
        <v>1499</v>
      </c>
      <c r="E43" s="27" t="s">
        <v>1648</v>
      </c>
      <c r="F43" s="42" t="s">
        <v>1947</v>
      </c>
      <c r="G43" s="42" t="s">
        <v>1948</v>
      </c>
      <c r="H43" s="42" t="s">
        <v>1949</v>
      </c>
      <c r="I43" s="42" t="s">
        <v>1948</v>
      </c>
      <c r="J43" s="41" t="e">
        <f>AVERAGE(#REF!,#REF!,#REF!,#REF!,#REF!)</f>
        <v>#REF!</v>
      </c>
      <c r="K43" s="39" t="e">
        <f t="shared" si="0"/>
        <v>#REF!</v>
      </c>
      <c r="L43" s="42" t="e">
        <f t="shared" si="2"/>
        <v>#REF!</v>
      </c>
    </row>
    <row r="44" spans="2:12" ht="15" x14ac:dyDescent="0.3">
      <c r="B44" s="39">
        <f t="shared" si="1"/>
        <v>32</v>
      </c>
      <c r="C44" s="26">
        <v>24012006</v>
      </c>
      <c r="D44" s="27" t="s">
        <v>1500</v>
      </c>
      <c r="E44" s="27" t="s">
        <v>1648</v>
      </c>
      <c r="F44" s="42" t="s">
        <v>1947</v>
      </c>
      <c r="G44" s="42" t="s">
        <v>1948</v>
      </c>
      <c r="H44" s="42" t="s">
        <v>1949</v>
      </c>
      <c r="I44" s="42" t="s">
        <v>1948</v>
      </c>
      <c r="J44" s="41" t="e">
        <f>AVERAGE(#REF!,#REF!,#REF!,#REF!,#REF!)</f>
        <v>#REF!</v>
      </c>
      <c r="K44" s="39" t="e">
        <f t="shared" si="0"/>
        <v>#REF!</v>
      </c>
      <c r="L44" s="42" t="e">
        <f t="shared" si="2"/>
        <v>#REF!</v>
      </c>
    </row>
    <row r="45" spans="2:12" ht="15" x14ac:dyDescent="0.3">
      <c r="B45" s="39">
        <f t="shared" si="1"/>
        <v>33</v>
      </c>
      <c r="C45" s="26">
        <v>24012007</v>
      </c>
      <c r="D45" s="27" t="s">
        <v>1501</v>
      </c>
      <c r="E45" s="27" t="s">
        <v>1648</v>
      </c>
      <c r="F45" s="42" t="s">
        <v>1947</v>
      </c>
      <c r="G45" s="42" t="s">
        <v>1948</v>
      </c>
      <c r="H45" s="42" t="s">
        <v>1949</v>
      </c>
      <c r="I45" s="42" t="s">
        <v>1948</v>
      </c>
      <c r="J45" s="41" t="e">
        <f>AVERAGE(#REF!,#REF!,#REF!,#REF!,#REF!)</f>
        <v>#REF!</v>
      </c>
      <c r="K45" s="39" t="e">
        <f t="shared" si="0"/>
        <v>#REF!</v>
      </c>
      <c r="L45" s="42" t="e">
        <f t="shared" si="2"/>
        <v>#REF!</v>
      </c>
    </row>
    <row r="46" spans="2:12" ht="15" x14ac:dyDescent="0.3">
      <c r="B46" s="39">
        <f t="shared" si="1"/>
        <v>34</v>
      </c>
      <c r="C46" s="26">
        <v>24012008</v>
      </c>
      <c r="D46" s="27" t="s">
        <v>1502</v>
      </c>
      <c r="E46" s="27" t="s">
        <v>1648</v>
      </c>
      <c r="F46" s="42" t="s">
        <v>1947</v>
      </c>
      <c r="G46" s="42" t="s">
        <v>1948</v>
      </c>
      <c r="H46" s="42" t="s">
        <v>1949</v>
      </c>
      <c r="I46" s="42" t="s">
        <v>1948</v>
      </c>
      <c r="J46" s="41" t="e">
        <f>AVERAGE(#REF!,#REF!,#REF!,#REF!,#REF!)</f>
        <v>#REF!</v>
      </c>
      <c r="K46" s="39" t="e">
        <f t="shared" si="0"/>
        <v>#REF!</v>
      </c>
      <c r="L46" s="42" t="e">
        <f t="shared" si="2"/>
        <v>#REF!</v>
      </c>
    </row>
    <row r="47" spans="2:12" ht="15" x14ac:dyDescent="0.3">
      <c r="B47" s="39">
        <f t="shared" si="1"/>
        <v>35</v>
      </c>
      <c r="C47" s="26">
        <v>24012009</v>
      </c>
      <c r="D47" s="27" t="s">
        <v>1503</v>
      </c>
      <c r="E47" s="27" t="s">
        <v>1648</v>
      </c>
      <c r="F47" s="42" t="s">
        <v>1947</v>
      </c>
      <c r="G47" s="42" t="s">
        <v>1948</v>
      </c>
      <c r="H47" s="42" t="s">
        <v>1949</v>
      </c>
      <c r="I47" s="42" t="s">
        <v>1948</v>
      </c>
      <c r="J47" s="41" t="e">
        <f>AVERAGE(#REF!,#REF!,#REF!,#REF!,#REF!)</f>
        <v>#REF!</v>
      </c>
      <c r="K47" s="39" t="e">
        <f t="shared" si="0"/>
        <v>#REF!</v>
      </c>
      <c r="L47" s="42" t="e">
        <f t="shared" si="2"/>
        <v>#REF!</v>
      </c>
    </row>
    <row r="48" spans="2:12" ht="15" x14ac:dyDescent="0.3">
      <c r="B48" s="39">
        <f t="shared" si="1"/>
        <v>36</v>
      </c>
      <c r="C48" s="26">
        <v>24013001</v>
      </c>
      <c r="D48" s="27" t="s">
        <v>1504</v>
      </c>
      <c r="E48" s="27" t="s">
        <v>1658</v>
      </c>
      <c r="F48" s="42" t="s">
        <v>1947</v>
      </c>
      <c r="G48" s="42" t="s">
        <v>1948</v>
      </c>
      <c r="H48" s="42" t="s">
        <v>1949</v>
      </c>
      <c r="I48" s="42" t="s">
        <v>1948</v>
      </c>
      <c r="J48" s="41" t="e">
        <f>AVERAGE(#REF!,#REF!,#REF!,#REF!,#REF!)</f>
        <v>#REF!</v>
      </c>
      <c r="K48" s="39" t="e">
        <f t="shared" si="0"/>
        <v>#REF!</v>
      </c>
      <c r="L48" s="42" t="e">
        <f t="shared" si="2"/>
        <v>#REF!</v>
      </c>
    </row>
    <row r="49" spans="2:12" ht="15" x14ac:dyDescent="0.3">
      <c r="B49" s="39">
        <f t="shared" si="1"/>
        <v>37</v>
      </c>
      <c r="C49" s="26">
        <v>24013002</v>
      </c>
      <c r="D49" s="27" t="s">
        <v>1505</v>
      </c>
      <c r="E49" s="27" t="s">
        <v>1658</v>
      </c>
      <c r="F49" s="42" t="s">
        <v>1947</v>
      </c>
      <c r="G49" s="42" t="s">
        <v>1948</v>
      </c>
      <c r="H49" s="42" t="s">
        <v>1949</v>
      </c>
      <c r="I49" s="42" t="s">
        <v>1948</v>
      </c>
      <c r="J49" s="41" t="e">
        <f>AVERAGE(#REF!,#REF!,#REF!,#REF!,#REF!)</f>
        <v>#REF!</v>
      </c>
      <c r="K49" s="39" t="e">
        <f t="shared" si="0"/>
        <v>#REF!</v>
      </c>
      <c r="L49" s="42" t="e">
        <f t="shared" si="2"/>
        <v>#REF!</v>
      </c>
    </row>
    <row r="50" spans="2:12" ht="15" x14ac:dyDescent="0.3">
      <c r="B50" s="39">
        <f t="shared" si="1"/>
        <v>38</v>
      </c>
      <c r="C50" s="26">
        <v>24014001</v>
      </c>
      <c r="D50" s="27" t="s">
        <v>1506</v>
      </c>
      <c r="E50" s="27" t="s">
        <v>1661</v>
      </c>
      <c r="F50" s="42" t="s">
        <v>1947</v>
      </c>
      <c r="G50" s="42" t="s">
        <v>1948</v>
      </c>
      <c r="H50" s="42" t="s">
        <v>1949</v>
      </c>
      <c r="I50" s="42" t="s">
        <v>1948</v>
      </c>
      <c r="J50" s="41" t="e">
        <f>AVERAGE(#REF!,#REF!,#REF!,#REF!,#REF!)</f>
        <v>#REF!</v>
      </c>
      <c r="K50" s="39" t="e">
        <f t="shared" si="0"/>
        <v>#REF!</v>
      </c>
      <c r="L50" s="42" t="e">
        <f t="shared" si="2"/>
        <v>#REF!</v>
      </c>
    </row>
    <row r="51" spans="2:12" ht="15" x14ac:dyDescent="0.3">
      <c r="B51" s="39">
        <f t="shared" si="1"/>
        <v>39</v>
      </c>
      <c r="C51" s="26">
        <v>24014002</v>
      </c>
      <c r="D51" s="27" t="s">
        <v>1507</v>
      </c>
      <c r="E51" s="27" t="s">
        <v>1661</v>
      </c>
      <c r="F51" s="42" t="s">
        <v>1947</v>
      </c>
      <c r="G51" s="42" t="s">
        <v>1948</v>
      </c>
      <c r="H51" s="42" t="s">
        <v>1949</v>
      </c>
      <c r="I51" s="42" t="s">
        <v>1948</v>
      </c>
      <c r="J51" s="41" t="e">
        <f>AVERAGE(#REF!,#REF!,#REF!,#REF!,#REF!)</f>
        <v>#REF!</v>
      </c>
      <c r="K51" s="39" t="e">
        <f t="shared" si="0"/>
        <v>#REF!</v>
      </c>
      <c r="L51" s="42" t="e">
        <f t="shared" si="2"/>
        <v>#REF!</v>
      </c>
    </row>
    <row r="52" spans="2:12" ht="15" x14ac:dyDescent="0.3">
      <c r="B52" s="39">
        <f t="shared" si="1"/>
        <v>40</v>
      </c>
      <c r="C52" s="26">
        <v>24019001</v>
      </c>
      <c r="D52" s="27" t="s">
        <v>1508</v>
      </c>
      <c r="E52" s="27" t="s">
        <v>1664</v>
      </c>
      <c r="F52" s="42" t="s">
        <v>1947</v>
      </c>
      <c r="G52" s="42" t="s">
        <v>1948</v>
      </c>
      <c r="H52" s="42" t="s">
        <v>1949</v>
      </c>
      <c r="I52" s="42" t="s">
        <v>1948</v>
      </c>
      <c r="J52" s="41" t="e">
        <f>AVERAGE(#REF!,#REF!,#REF!,#REF!,#REF!)</f>
        <v>#REF!</v>
      </c>
      <c r="K52" s="39" t="e">
        <f t="shared" si="0"/>
        <v>#REF!</v>
      </c>
      <c r="L52" s="42" t="e">
        <f t="shared" si="2"/>
        <v>#REF!</v>
      </c>
    </row>
    <row r="53" spans="2:12" ht="15" x14ac:dyDescent="0.3">
      <c r="B53" s="39">
        <f t="shared" si="1"/>
        <v>41</v>
      </c>
      <c r="C53" s="26">
        <v>24022001</v>
      </c>
      <c r="D53" s="27" t="s">
        <v>1509</v>
      </c>
      <c r="E53" s="27" t="s">
        <v>1666</v>
      </c>
      <c r="F53" s="42" t="s">
        <v>1947</v>
      </c>
      <c r="G53" s="42" t="s">
        <v>1948</v>
      </c>
      <c r="H53" s="42" t="s">
        <v>1949</v>
      </c>
      <c r="I53" s="42" t="s">
        <v>1948</v>
      </c>
      <c r="J53" s="41" t="e">
        <f>AVERAGE(#REF!,#REF!,#REF!,#REF!,#REF!)</f>
        <v>#REF!</v>
      </c>
      <c r="K53" s="39" t="e">
        <f t="shared" si="0"/>
        <v>#REF!</v>
      </c>
      <c r="L53" s="42" t="e">
        <f t="shared" si="2"/>
        <v>#REF!</v>
      </c>
    </row>
    <row r="54" spans="2:12" ht="15" x14ac:dyDescent="0.3">
      <c r="B54" s="39">
        <f t="shared" si="1"/>
        <v>42</v>
      </c>
      <c r="C54" s="26">
        <v>24024001</v>
      </c>
      <c r="D54" s="27" t="s">
        <v>1510</v>
      </c>
      <c r="E54" s="27" t="s">
        <v>1668</v>
      </c>
      <c r="F54" s="42" t="s">
        <v>1947</v>
      </c>
      <c r="G54" s="42" t="s">
        <v>1948</v>
      </c>
      <c r="H54" s="42" t="s">
        <v>1949</v>
      </c>
      <c r="I54" s="42" t="s">
        <v>1948</v>
      </c>
      <c r="J54" s="41" t="e">
        <f>AVERAGE(#REF!,#REF!,#REF!,#REF!,#REF!)</f>
        <v>#REF!</v>
      </c>
      <c r="K54" s="39" t="e">
        <f t="shared" si="0"/>
        <v>#REF!</v>
      </c>
      <c r="L54" s="42" t="e">
        <f t="shared" si="2"/>
        <v>#REF!</v>
      </c>
    </row>
    <row r="55" spans="2:12" ht="15" x14ac:dyDescent="0.3">
      <c r="B55" s="39">
        <f t="shared" si="1"/>
        <v>43</v>
      </c>
      <c r="C55" s="26">
        <v>24024002</v>
      </c>
      <c r="D55" s="27" t="s">
        <v>1511</v>
      </c>
      <c r="E55" s="27" t="s">
        <v>1668</v>
      </c>
      <c r="F55" s="42" t="s">
        <v>1947</v>
      </c>
      <c r="G55" s="42" t="s">
        <v>1948</v>
      </c>
      <c r="H55" s="42" t="s">
        <v>1949</v>
      </c>
      <c r="I55" s="42" t="s">
        <v>1948</v>
      </c>
      <c r="J55" s="41" t="e">
        <f>AVERAGE(#REF!,#REF!,#REF!,#REF!,#REF!)</f>
        <v>#REF!</v>
      </c>
      <c r="K55" s="39" t="e">
        <f t="shared" si="0"/>
        <v>#REF!</v>
      </c>
      <c r="L55" s="42" t="e">
        <f t="shared" si="2"/>
        <v>#REF!</v>
      </c>
    </row>
    <row r="56" spans="2:12" ht="15" x14ac:dyDescent="0.3">
      <c r="B56" s="39">
        <f t="shared" si="1"/>
        <v>44</v>
      </c>
      <c r="C56" s="26">
        <v>24024003</v>
      </c>
      <c r="D56" s="27" t="s">
        <v>1512</v>
      </c>
      <c r="E56" s="27" t="s">
        <v>1668</v>
      </c>
      <c r="F56" s="42" t="s">
        <v>1947</v>
      </c>
      <c r="G56" s="42" t="s">
        <v>1948</v>
      </c>
      <c r="H56" s="42" t="s">
        <v>1949</v>
      </c>
      <c r="I56" s="42" t="s">
        <v>1948</v>
      </c>
      <c r="J56" s="41" t="e">
        <f>AVERAGE(#REF!,#REF!,#REF!,#REF!,#REF!)</f>
        <v>#REF!</v>
      </c>
      <c r="K56" s="39" t="e">
        <f t="shared" si="0"/>
        <v>#REF!</v>
      </c>
      <c r="L56" s="42" t="e">
        <f t="shared" si="2"/>
        <v>#REF!</v>
      </c>
    </row>
    <row r="57" spans="2:12" ht="15" x14ac:dyDescent="0.3">
      <c r="B57" s="39">
        <f t="shared" si="1"/>
        <v>45</v>
      </c>
      <c r="C57" s="26">
        <v>24025001</v>
      </c>
      <c r="D57" s="27" t="s">
        <v>1510</v>
      </c>
      <c r="E57" s="27" t="s">
        <v>1672</v>
      </c>
      <c r="F57" s="42" t="s">
        <v>1947</v>
      </c>
      <c r="G57" s="42" t="s">
        <v>1948</v>
      </c>
      <c r="H57" s="42" t="s">
        <v>1949</v>
      </c>
      <c r="I57" s="42" t="s">
        <v>1948</v>
      </c>
      <c r="J57" s="41" t="e">
        <f>AVERAGE(#REF!,#REF!,#REF!,#REF!,#REF!)</f>
        <v>#REF!</v>
      </c>
      <c r="K57" s="39" t="e">
        <f t="shared" si="0"/>
        <v>#REF!</v>
      </c>
      <c r="L57" s="42" t="e">
        <f t="shared" si="2"/>
        <v>#REF!</v>
      </c>
    </row>
    <row r="58" spans="2:12" ht="15" x14ac:dyDescent="0.3">
      <c r="B58" s="39">
        <f t="shared" si="1"/>
        <v>46</v>
      </c>
      <c r="C58" s="26">
        <v>24025002</v>
      </c>
      <c r="D58" s="27" t="s">
        <v>1513</v>
      </c>
      <c r="E58" s="27" t="s">
        <v>1672</v>
      </c>
      <c r="F58" s="42" t="s">
        <v>1947</v>
      </c>
      <c r="G58" s="42" t="s">
        <v>1948</v>
      </c>
      <c r="H58" s="42" t="s">
        <v>1949</v>
      </c>
      <c r="I58" s="42" t="s">
        <v>1948</v>
      </c>
      <c r="J58" s="41" t="e">
        <f>AVERAGE(#REF!,#REF!,#REF!,#REF!,#REF!)</f>
        <v>#REF!</v>
      </c>
      <c r="K58" s="39" t="e">
        <f t="shared" si="0"/>
        <v>#REF!</v>
      </c>
      <c r="L58" s="42" t="e">
        <f t="shared" si="2"/>
        <v>#REF!</v>
      </c>
    </row>
    <row r="59" spans="2:12" ht="15" x14ac:dyDescent="0.3">
      <c r="B59" s="39">
        <f t="shared" si="1"/>
        <v>47</v>
      </c>
      <c r="C59" s="26">
        <v>24029001</v>
      </c>
      <c r="D59" s="27" t="s">
        <v>1514</v>
      </c>
      <c r="E59" s="27" t="s">
        <v>1675</v>
      </c>
      <c r="F59" s="42" t="s">
        <v>1947</v>
      </c>
      <c r="G59" s="42" t="s">
        <v>1948</v>
      </c>
      <c r="H59" s="42" t="s">
        <v>1949</v>
      </c>
      <c r="I59" s="42" t="s">
        <v>1948</v>
      </c>
      <c r="J59" s="41" t="e">
        <f>AVERAGE(#REF!,#REF!,#REF!,#REF!,#REF!)</f>
        <v>#REF!</v>
      </c>
      <c r="K59" s="39" t="e">
        <f>IF(AND(J59&gt;=0,J59&lt;=0.5),"BAIK SEKALI",IF(AND(J59&gt;0.6,J59&lt;=1.5),"BAIK",IF(AND(J59&gt;1.5,J59&lt;=2.5),"SEDANG",IF(AND(J59&gt;2.5,J59&lt;=3.5),"RUSAK RINGAN",IF(AND(J59&gt;3.6,J59&lt;=4.5),"KRITIS",IF(AND(J59&gt;4.6,J59&lt;=5),"RUNTUH"))))))</f>
        <v>#REF!</v>
      </c>
      <c r="L59" s="42" t="e">
        <f t="shared" si="2"/>
        <v>#REF!</v>
      </c>
    </row>
    <row r="60" spans="2:12" ht="15" x14ac:dyDescent="0.3">
      <c r="B60" s="39">
        <f t="shared" si="1"/>
        <v>48</v>
      </c>
      <c r="C60" s="26">
        <v>24031001</v>
      </c>
      <c r="D60" s="27" t="s">
        <v>1515</v>
      </c>
      <c r="E60" s="27" t="s">
        <v>1677</v>
      </c>
      <c r="F60" s="42" t="s">
        <v>1947</v>
      </c>
      <c r="G60" s="42" t="s">
        <v>1948</v>
      </c>
      <c r="H60" s="42" t="s">
        <v>1949</v>
      </c>
      <c r="I60" s="42" t="s">
        <v>1948</v>
      </c>
      <c r="J60" s="41" t="e">
        <f>AVERAGE(#REF!,#REF!,#REF!,#REF!,#REF!)</f>
        <v>#REF!</v>
      </c>
      <c r="K60" s="39" t="e">
        <f t="shared" si="0"/>
        <v>#REF!</v>
      </c>
      <c r="L60" s="42" t="e">
        <f t="shared" si="2"/>
        <v>#REF!</v>
      </c>
    </row>
    <row r="61" spans="2:12" ht="15" x14ac:dyDescent="0.3">
      <c r="B61" s="39">
        <f t="shared" si="1"/>
        <v>49</v>
      </c>
      <c r="C61" s="26">
        <v>24031002</v>
      </c>
      <c r="D61" s="27" t="s">
        <v>1516</v>
      </c>
      <c r="E61" s="27" t="s">
        <v>1677</v>
      </c>
      <c r="F61" s="42" t="s">
        <v>1947</v>
      </c>
      <c r="G61" s="42" t="s">
        <v>1948</v>
      </c>
      <c r="H61" s="42" t="s">
        <v>1949</v>
      </c>
      <c r="I61" s="42" t="s">
        <v>1948</v>
      </c>
      <c r="J61" s="41" t="e">
        <f>AVERAGE(#REF!,#REF!,#REF!,#REF!,#REF!)</f>
        <v>#REF!</v>
      </c>
      <c r="K61" s="39" t="e">
        <f t="shared" si="0"/>
        <v>#REF!</v>
      </c>
      <c r="L61" s="42" t="e">
        <f t="shared" si="2"/>
        <v>#REF!</v>
      </c>
    </row>
    <row r="62" spans="2:12" ht="15" x14ac:dyDescent="0.3">
      <c r="B62" s="39">
        <f t="shared" si="1"/>
        <v>50</v>
      </c>
      <c r="C62" s="26">
        <v>24033001</v>
      </c>
      <c r="D62" s="27" t="s">
        <v>1517</v>
      </c>
      <c r="E62" s="27" t="s">
        <v>1680</v>
      </c>
      <c r="F62" s="42" t="s">
        <v>1947</v>
      </c>
      <c r="G62" s="42" t="s">
        <v>1948</v>
      </c>
      <c r="H62" s="42" t="s">
        <v>1949</v>
      </c>
      <c r="I62" s="42" t="s">
        <v>1948</v>
      </c>
      <c r="J62" s="41" t="e">
        <f>AVERAGE(#REF!,#REF!,#REF!,#REF!,#REF!)</f>
        <v>#REF!</v>
      </c>
      <c r="K62" s="39" t="e">
        <f t="shared" si="0"/>
        <v>#REF!</v>
      </c>
      <c r="L62" s="42" t="e">
        <f t="shared" si="2"/>
        <v>#REF!</v>
      </c>
    </row>
    <row r="63" spans="2:12" ht="15" x14ac:dyDescent="0.3">
      <c r="B63" s="39">
        <f t="shared" si="1"/>
        <v>51</v>
      </c>
      <c r="C63" s="26">
        <v>24033002</v>
      </c>
      <c r="D63" s="27" t="s">
        <v>1518</v>
      </c>
      <c r="E63" s="27" t="s">
        <v>1680</v>
      </c>
      <c r="F63" s="42" t="s">
        <v>1947</v>
      </c>
      <c r="G63" s="42" t="s">
        <v>1948</v>
      </c>
      <c r="H63" s="42" t="s">
        <v>1949</v>
      </c>
      <c r="I63" s="42" t="s">
        <v>1948</v>
      </c>
      <c r="J63" s="41" t="e">
        <f>AVERAGE(#REF!,#REF!,#REF!,#REF!,#REF!)</f>
        <v>#REF!</v>
      </c>
      <c r="K63" s="39" t="e">
        <f t="shared" si="0"/>
        <v>#REF!</v>
      </c>
      <c r="L63" s="42" t="e">
        <f t="shared" si="2"/>
        <v>#REF!</v>
      </c>
    </row>
    <row r="64" spans="2:12" ht="15" x14ac:dyDescent="0.3">
      <c r="B64" s="39">
        <f t="shared" si="1"/>
        <v>52</v>
      </c>
      <c r="C64" s="26">
        <v>24033003</v>
      </c>
      <c r="D64" s="27" t="s">
        <v>1519</v>
      </c>
      <c r="E64" s="27" t="s">
        <v>1680</v>
      </c>
      <c r="F64" s="42" t="s">
        <v>1947</v>
      </c>
      <c r="G64" s="42" t="s">
        <v>1948</v>
      </c>
      <c r="H64" s="42" t="s">
        <v>1949</v>
      </c>
      <c r="I64" s="42" t="s">
        <v>1948</v>
      </c>
      <c r="J64" s="41" t="e">
        <f>AVERAGE(#REF!,#REF!,#REF!,#REF!,#REF!)</f>
        <v>#REF!</v>
      </c>
      <c r="K64" s="39" t="e">
        <f t="shared" si="0"/>
        <v>#REF!</v>
      </c>
      <c r="L64" s="42" t="e">
        <f t="shared" si="2"/>
        <v>#REF!</v>
      </c>
    </row>
    <row r="65" spans="2:12" ht="15" x14ac:dyDescent="0.3">
      <c r="B65" s="39">
        <f t="shared" si="1"/>
        <v>53</v>
      </c>
      <c r="C65" s="26">
        <v>24034001</v>
      </c>
      <c r="D65" s="27" t="s">
        <v>1520</v>
      </c>
      <c r="E65" s="27" t="s">
        <v>1684</v>
      </c>
      <c r="F65" s="42" t="s">
        <v>1947</v>
      </c>
      <c r="G65" s="42" t="s">
        <v>1948</v>
      </c>
      <c r="H65" s="42" t="s">
        <v>1949</v>
      </c>
      <c r="I65" s="42" t="s">
        <v>1948</v>
      </c>
      <c r="J65" s="41" t="e">
        <f>AVERAGE(#REF!,#REF!,#REF!,#REF!,#REF!)</f>
        <v>#REF!</v>
      </c>
      <c r="K65" s="39" t="e">
        <f t="shared" si="0"/>
        <v>#REF!</v>
      </c>
      <c r="L65" s="42" t="e">
        <f t="shared" si="2"/>
        <v>#REF!</v>
      </c>
    </row>
    <row r="66" spans="2:12" ht="15" x14ac:dyDescent="0.3">
      <c r="B66" s="39">
        <f t="shared" si="1"/>
        <v>54</v>
      </c>
      <c r="C66" s="26">
        <v>24034002</v>
      </c>
      <c r="D66" s="27" t="s">
        <v>1521</v>
      </c>
      <c r="E66" s="27" t="s">
        <v>1684</v>
      </c>
      <c r="F66" s="42" t="s">
        <v>1947</v>
      </c>
      <c r="G66" s="42" t="s">
        <v>1948</v>
      </c>
      <c r="H66" s="42" t="s">
        <v>1949</v>
      </c>
      <c r="I66" s="42" t="s">
        <v>1948</v>
      </c>
      <c r="J66" s="41" t="e">
        <f>AVERAGE(#REF!,#REF!,#REF!,#REF!,#REF!)</f>
        <v>#REF!</v>
      </c>
      <c r="K66" s="39" t="e">
        <f t="shared" si="0"/>
        <v>#REF!</v>
      </c>
      <c r="L66" s="42" t="e">
        <f t="shared" si="2"/>
        <v>#REF!</v>
      </c>
    </row>
    <row r="67" spans="2:12" ht="15" x14ac:dyDescent="0.3">
      <c r="B67" s="39">
        <f t="shared" si="1"/>
        <v>55</v>
      </c>
      <c r="C67" s="26">
        <v>24034003</v>
      </c>
      <c r="D67" s="27" t="s">
        <v>1522</v>
      </c>
      <c r="E67" s="27" t="s">
        <v>1684</v>
      </c>
      <c r="F67" s="42" t="s">
        <v>1947</v>
      </c>
      <c r="G67" s="42" t="s">
        <v>1948</v>
      </c>
      <c r="H67" s="42" t="s">
        <v>1949</v>
      </c>
      <c r="I67" s="42" t="s">
        <v>1948</v>
      </c>
      <c r="J67" s="41" t="e">
        <f>AVERAGE(#REF!,#REF!,#REF!,#REF!,#REF!)</f>
        <v>#REF!</v>
      </c>
      <c r="K67" s="39" t="e">
        <f t="shared" si="0"/>
        <v>#REF!</v>
      </c>
      <c r="L67" s="42" t="e">
        <f t="shared" si="2"/>
        <v>#REF!</v>
      </c>
    </row>
    <row r="68" spans="2:12" ht="15" x14ac:dyDescent="0.3">
      <c r="B68" s="39">
        <f t="shared" si="1"/>
        <v>56</v>
      </c>
      <c r="C68" s="26">
        <v>24034004</v>
      </c>
      <c r="D68" s="27" t="s">
        <v>1523</v>
      </c>
      <c r="E68" s="27" t="s">
        <v>1684</v>
      </c>
      <c r="F68" s="42" t="s">
        <v>1947</v>
      </c>
      <c r="G68" s="42" t="s">
        <v>1948</v>
      </c>
      <c r="H68" s="42" t="s">
        <v>1949</v>
      </c>
      <c r="I68" s="42" t="s">
        <v>1948</v>
      </c>
      <c r="J68" s="41" t="e">
        <f>AVERAGE(#REF!,#REF!,#REF!,#REF!,#REF!)</f>
        <v>#REF!</v>
      </c>
      <c r="K68" s="39" t="e">
        <f t="shared" si="0"/>
        <v>#REF!</v>
      </c>
      <c r="L68" s="42" t="e">
        <f t="shared" si="2"/>
        <v>#REF!</v>
      </c>
    </row>
    <row r="69" spans="2:12" ht="15" x14ac:dyDescent="0.3">
      <c r="B69" s="39">
        <f t="shared" si="1"/>
        <v>57</v>
      </c>
      <c r="C69" s="26">
        <v>24034005</v>
      </c>
      <c r="D69" s="27" t="s">
        <v>1524</v>
      </c>
      <c r="E69" s="27" t="s">
        <v>1684</v>
      </c>
      <c r="F69" s="42" t="s">
        <v>1947</v>
      </c>
      <c r="G69" s="42" t="s">
        <v>1948</v>
      </c>
      <c r="H69" s="42" t="s">
        <v>1949</v>
      </c>
      <c r="I69" s="42" t="s">
        <v>1948</v>
      </c>
      <c r="J69" s="41" t="e">
        <f>AVERAGE(#REF!,#REF!,#REF!,#REF!,#REF!)</f>
        <v>#REF!</v>
      </c>
      <c r="K69" s="39" t="e">
        <f t="shared" si="0"/>
        <v>#REF!</v>
      </c>
      <c r="L69" s="42" t="e">
        <f t="shared" si="2"/>
        <v>#REF!</v>
      </c>
    </row>
    <row r="70" spans="2:12" ht="15" x14ac:dyDescent="0.3">
      <c r="B70" s="39">
        <f t="shared" si="1"/>
        <v>58</v>
      </c>
      <c r="C70" s="26">
        <v>24034006</v>
      </c>
      <c r="D70" s="27" t="s">
        <v>1525</v>
      </c>
      <c r="E70" s="27" t="s">
        <v>1684</v>
      </c>
      <c r="F70" s="42" t="s">
        <v>1947</v>
      </c>
      <c r="G70" s="42" t="s">
        <v>1948</v>
      </c>
      <c r="H70" s="42" t="s">
        <v>1949</v>
      </c>
      <c r="I70" s="42" t="s">
        <v>1948</v>
      </c>
      <c r="J70" s="41" t="e">
        <f>AVERAGE(#REF!,#REF!,#REF!,#REF!,#REF!)</f>
        <v>#REF!</v>
      </c>
      <c r="K70" s="39" t="e">
        <f t="shared" si="0"/>
        <v>#REF!</v>
      </c>
      <c r="L70" s="42" t="e">
        <f t="shared" si="2"/>
        <v>#REF!</v>
      </c>
    </row>
    <row r="71" spans="2:12" ht="15" x14ac:dyDescent="0.3">
      <c r="B71" s="39">
        <f t="shared" si="1"/>
        <v>59</v>
      </c>
      <c r="C71" s="26">
        <v>24034007</v>
      </c>
      <c r="D71" s="27" t="s">
        <v>1526</v>
      </c>
      <c r="E71" s="27" t="s">
        <v>1684</v>
      </c>
      <c r="F71" s="42" t="s">
        <v>1947</v>
      </c>
      <c r="G71" s="42" t="s">
        <v>1948</v>
      </c>
      <c r="H71" s="42" t="s">
        <v>1949</v>
      </c>
      <c r="I71" s="42" t="s">
        <v>1948</v>
      </c>
      <c r="J71" s="41" t="e">
        <f>AVERAGE(#REF!,#REF!,#REF!,#REF!,#REF!)</f>
        <v>#REF!</v>
      </c>
      <c r="K71" s="39" t="e">
        <f t="shared" si="0"/>
        <v>#REF!</v>
      </c>
      <c r="L71" s="42" t="e">
        <f t="shared" si="2"/>
        <v>#REF!</v>
      </c>
    </row>
    <row r="72" spans="2:12" ht="15" x14ac:dyDescent="0.3">
      <c r="B72" s="39">
        <f t="shared" si="1"/>
        <v>60</v>
      </c>
      <c r="C72" s="26">
        <v>24037001</v>
      </c>
      <c r="D72" s="27" t="s">
        <v>1527</v>
      </c>
      <c r="E72" s="27" t="s">
        <v>1692</v>
      </c>
      <c r="F72" s="42" t="s">
        <v>1947</v>
      </c>
      <c r="G72" s="42" t="s">
        <v>1948</v>
      </c>
      <c r="H72" s="42" t="s">
        <v>1949</v>
      </c>
      <c r="I72" s="42" t="s">
        <v>1948</v>
      </c>
      <c r="J72" s="41" t="e">
        <f>AVERAGE(#REF!,#REF!,#REF!,#REF!,#REF!)</f>
        <v>#REF!</v>
      </c>
      <c r="K72" s="39" t="e">
        <f t="shared" si="0"/>
        <v>#REF!</v>
      </c>
      <c r="L72" s="42" t="e">
        <f t="shared" si="2"/>
        <v>#REF!</v>
      </c>
    </row>
    <row r="73" spans="2:12" ht="15" x14ac:dyDescent="0.3">
      <c r="B73" s="39">
        <f t="shared" si="1"/>
        <v>61</v>
      </c>
      <c r="C73" s="26">
        <v>24039001</v>
      </c>
      <c r="D73" s="27" t="s">
        <v>1528</v>
      </c>
      <c r="E73" s="27" t="s">
        <v>1694</v>
      </c>
      <c r="F73" s="42" t="s">
        <v>1947</v>
      </c>
      <c r="G73" s="42" t="s">
        <v>1948</v>
      </c>
      <c r="H73" s="42" t="s">
        <v>1949</v>
      </c>
      <c r="I73" s="42" t="s">
        <v>1948</v>
      </c>
      <c r="J73" s="41" t="e">
        <f>AVERAGE(#REF!,#REF!,#REF!,#REF!,#REF!)</f>
        <v>#REF!</v>
      </c>
      <c r="K73" s="39" t="e">
        <f t="shared" si="0"/>
        <v>#REF!</v>
      </c>
      <c r="L73" s="42" t="e">
        <f t="shared" si="2"/>
        <v>#REF!</v>
      </c>
    </row>
    <row r="74" spans="2:12" ht="15" x14ac:dyDescent="0.3">
      <c r="B74" s="39">
        <f t="shared" si="1"/>
        <v>62</v>
      </c>
      <c r="C74" s="26">
        <v>24041001</v>
      </c>
      <c r="D74" s="27" t="s">
        <v>1529</v>
      </c>
      <c r="E74" s="27" t="s">
        <v>1696</v>
      </c>
      <c r="F74" s="42" t="s">
        <v>1947</v>
      </c>
      <c r="G74" s="42" t="s">
        <v>1948</v>
      </c>
      <c r="H74" s="42" t="s">
        <v>1949</v>
      </c>
      <c r="I74" s="42" t="s">
        <v>1948</v>
      </c>
      <c r="J74" s="41" t="e">
        <f>AVERAGE(#REF!,#REF!,#REF!,#REF!,#REF!)</f>
        <v>#REF!</v>
      </c>
      <c r="K74" s="39" t="e">
        <f t="shared" si="0"/>
        <v>#REF!</v>
      </c>
      <c r="L74" s="42" t="e">
        <f t="shared" si="2"/>
        <v>#REF!</v>
      </c>
    </row>
    <row r="75" spans="2:12" ht="15" x14ac:dyDescent="0.3">
      <c r="B75" s="39">
        <f t="shared" si="1"/>
        <v>63</v>
      </c>
      <c r="C75" s="26">
        <v>24041002</v>
      </c>
      <c r="D75" s="27" t="s">
        <v>1530</v>
      </c>
      <c r="E75" s="27" t="s">
        <v>1696</v>
      </c>
      <c r="F75" s="42" t="s">
        <v>1947</v>
      </c>
      <c r="G75" s="42" t="s">
        <v>1948</v>
      </c>
      <c r="H75" s="42" t="s">
        <v>1949</v>
      </c>
      <c r="I75" s="42" t="s">
        <v>1948</v>
      </c>
      <c r="J75" s="41" t="e">
        <f>AVERAGE(#REF!,#REF!,#REF!,#REF!,#REF!)</f>
        <v>#REF!</v>
      </c>
      <c r="K75" s="39" t="e">
        <f t="shared" si="0"/>
        <v>#REF!</v>
      </c>
      <c r="L75" s="42" t="e">
        <f t="shared" si="2"/>
        <v>#REF!</v>
      </c>
    </row>
    <row r="76" spans="2:12" ht="15" x14ac:dyDescent="0.3">
      <c r="B76" s="39">
        <f t="shared" si="1"/>
        <v>64</v>
      </c>
      <c r="C76" s="26">
        <v>24043001</v>
      </c>
      <c r="D76" s="27" t="s">
        <v>1531</v>
      </c>
      <c r="E76" s="27" t="s">
        <v>1699</v>
      </c>
      <c r="F76" s="42" t="s">
        <v>1947</v>
      </c>
      <c r="G76" s="42" t="s">
        <v>1948</v>
      </c>
      <c r="H76" s="42" t="s">
        <v>1949</v>
      </c>
      <c r="I76" s="42" t="s">
        <v>1948</v>
      </c>
      <c r="J76" s="41" t="e">
        <f>AVERAGE(#REF!,#REF!,#REF!,#REF!,#REF!)</f>
        <v>#REF!</v>
      </c>
      <c r="K76" s="39" t="e">
        <f t="shared" si="0"/>
        <v>#REF!</v>
      </c>
      <c r="L76" s="42" t="e">
        <f t="shared" si="2"/>
        <v>#REF!</v>
      </c>
    </row>
    <row r="77" spans="2:12" ht="15" x14ac:dyDescent="0.3">
      <c r="B77" s="39">
        <f t="shared" si="1"/>
        <v>65</v>
      </c>
      <c r="C77" s="26">
        <v>24043002</v>
      </c>
      <c r="D77" s="27" t="s">
        <v>1532</v>
      </c>
      <c r="E77" s="27" t="s">
        <v>1699</v>
      </c>
      <c r="F77" s="42" t="s">
        <v>1947</v>
      </c>
      <c r="G77" s="42" t="s">
        <v>1948</v>
      </c>
      <c r="H77" s="42" t="s">
        <v>1949</v>
      </c>
      <c r="I77" s="42" t="s">
        <v>1948</v>
      </c>
      <c r="J77" s="41" t="e">
        <f>AVERAGE(#REF!,#REF!,#REF!,#REF!,#REF!)</f>
        <v>#REF!</v>
      </c>
      <c r="K77" s="39" t="e">
        <f t="shared" si="0"/>
        <v>#REF!</v>
      </c>
      <c r="L77" s="42" t="e">
        <f t="shared" si="2"/>
        <v>#REF!</v>
      </c>
    </row>
    <row r="78" spans="2:12" ht="15" x14ac:dyDescent="0.3">
      <c r="B78" s="39">
        <f t="shared" si="1"/>
        <v>66</v>
      </c>
      <c r="C78" s="26">
        <v>24043003</v>
      </c>
      <c r="D78" s="27" t="s">
        <v>1533</v>
      </c>
      <c r="E78" s="27" t="s">
        <v>1699</v>
      </c>
      <c r="F78" s="42" t="s">
        <v>1947</v>
      </c>
      <c r="G78" s="42" t="s">
        <v>1948</v>
      </c>
      <c r="H78" s="42" t="s">
        <v>1949</v>
      </c>
      <c r="I78" s="42" t="s">
        <v>1948</v>
      </c>
      <c r="J78" s="41" t="e">
        <f>AVERAGE(#REF!,#REF!,#REF!,#REF!,#REF!)</f>
        <v>#REF!</v>
      </c>
      <c r="K78" s="39" t="e">
        <f t="shared" ref="K78:K141" si="3">IF(AND(J78&gt;=0,J78&lt;=0.5),"BAIK SEKALI",IF(AND(J78&gt;0.6,J78&lt;=1.5),"BAIK",IF(AND(J78&gt;1.5,J78&lt;=2.5),"SEDANG",IF(AND(J78&gt;2.5,J78&lt;=3.5),"RUSAK RINGAN",IF(AND(J78&gt;3.6,J78&lt;=4.5),"KRITIS",IF(AND(J78&gt;4.6,J78&lt;=5),"RUNTUH"))))))</f>
        <v>#REF!</v>
      </c>
      <c r="L78" s="42" t="e">
        <f t="shared" si="2"/>
        <v>#REF!</v>
      </c>
    </row>
    <row r="79" spans="2:12" ht="15" x14ac:dyDescent="0.3">
      <c r="B79" s="39">
        <f t="shared" ref="B79:B142" si="4">B78+1</f>
        <v>67</v>
      </c>
      <c r="C79" s="26">
        <v>24043004</v>
      </c>
      <c r="D79" s="27" t="s">
        <v>1534</v>
      </c>
      <c r="E79" s="27" t="s">
        <v>1699</v>
      </c>
      <c r="F79" s="42" t="s">
        <v>1947</v>
      </c>
      <c r="G79" s="42" t="s">
        <v>1948</v>
      </c>
      <c r="H79" s="42" t="s">
        <v>1949</v>
      </c>
      <c r="I79" s="42" t="s">
        <v>1948</v>
      </c>
      <c r="J79" s="41" t="e">
        <f>AVERAGE(#REF!,#REF!,#REF!,#REF!,#REF!)</f>
        <v>#REF!</v>
      </c>
      <c r="K79" s="39" t="e">
        <f t="shared" si="3"/>
        <v>#REF!</v>
      </c>
      <c r="L79" s="42" t="e">
        <f t="shared" ref="L79:L142" si="5">IF(AND(J79&gt;=0,J79&lt;=0.5),"PEMELIHARAAN RUTIN",IF(AND(J79&gt;0.06,J79&lt;=1.5),"PEMELIHARAAN RUTIN *)",IF(AND(J79&gt;1.5,J79&lt;=2.5),"PERBAIKAN/REHABILITASI",IF(AND(J79&gt;2.5,J79&lt;=3.5),"REHABILITASI",IF(AND(J79&gt;3.5,J79&lt;=4.5),"PENGGANTIAN",IF(AND(J79&gt;4.6,J79&lt;=5),"PEMBANGUNAN JEMBATAN BARU",0))))))</f>
        <v>#REF!</v>
      </c>
    </row>
    <row r="80" spans="2:12" ht="15" x14ac:dyDescent="0.3">
      <c r="B80" s="39">
        <f t="shared" si="4"/>
        <v>68</v>
      </c>
      <c r="C80" s="26">
        <v>24044001</v>
      </c>
      <c r="D80" s="27" t="s">
        <v>1535</v>
      </c>
      <c r="E80" s="27" t="s">
        <v>1704</v>
      </c>
      <c r="F80" s="42" t="s">
        <v>1947</v>
      </c>
      <c r="G80" s="42" t="s">
        <v>1948</v>
      </c>
      <c r="H80" s="42" t="s">
        <v>1949</v>
      </c>
      <c r="I80" s="42" t="s">
        <v>1948</v>
      </c>
      <c r="J80" s="41" t="e">
        <f>AVERAGE(#REF!,#REF!,#REF!,#REF!,#REF!)</f>
        <v>#REF!</v>
      </c>
      <c r="K80" s="39" t="e">
        <f>IF(AND(J80&gt;=0,J80&lt;=0.5),"BAIK SEKALI",IF(AND(J80&gt;0.6,J80&lt;=1.5),"BAIK",IF(AND(J80&gt;1.5,J80&lt;=2.5),"SEDANG",IF(AND(J80&gt;2.5,J80&lt;=3.5),"RUSAK RINGAN",IF(AND(J80&gt;3.6,J80&lt;=4.5),"KRITIS",IF(AND(J80&gt;4.6,J80&lt;=5),"RUNTUH"))))))</f>
        <v>#REF!</v>
      </c>
      <c r="L80" s="42" t="e">
        <f t="shared" si="5"/>
        <v>#REF!</v>
      </c>
    </row>
    <row r="81" spans="2:12" ht="15" x14ac:dyDescent="0.3">
      <c r="B81" s="39">
        <f t="shared" si="4"/>
        <v>69</v>
      </c>
      <c r="C81" s="26">
        <v>24044002</v>
      </c>
      <c r="D81" s="27" t="s">
        <v>1536</v>
      </c>
      <c r="E81" s="27" t="s">
        <v>1704</v>
      </c>
      <c r="F81" s="42" t="s">
        <v>1947</v>
      </c>
      <c r="G81" s="42" t="s">
        <v>1948</v>
      </c>
      <c r="H81" s="42" t="s">
        <v>1949</v>
      </c>
      <c r="I81" s="42" t="s">
        <v>1948</v>
      </c>
      <c r="J81" s="41" t="e">
        <f>AVERAGE(#REF!,#REF!,#REF!,#REF!,#REF!)</f>
        <v>#REF!</v>
      </c>
      <c r="K81" s="39" t="e">
        <f t="shared" si="3"/>
        <v>#REF!</v>
      </c>
      <c r="L81" s="42" t="e">
        <f t="shared" si="5"/>
        <v>#REF!</v>
      </c>
    </row>
    <row r="82" spans="2:12" ht="15" x14ac:dyDescent="0.3">
      <c r="B82" s="39">
        <f t="shared" si="4"/>
        <v>70</v>
      </c>
      <c r="C82" s="26">
        <v>24044003</v>
      </c>
      <c r="D82" s="27" t="s">
        <v>1536</v>
      </c>
      <c r="E82" s="27" t="s">
        <v>1704</v>
      </c>
      <c r="F82" s="42" t="s">
        <v>1947</v>
      </c>
      <c r="G82" s="42" t="s">
        <v>1948</v>
      </c>
      <c r="H82" s="42" t="s">
        <v>1949</v>
      </c>
      <c r="I82" s="42" t="s">
        <v>1948</v>
      </c>
      <c r="J82" s="41" t="e">
        <f>AVERAGE(#REF!,#REF!,#REF!,#REF!,#REF!)</f>
        <v>#REF!</v>
      </c>
      <c r="K82" s="39" t="e">
        <f t="shared" si="3"/>
        <v>#REF!</v>
      </c>
      <c r="L82" s="42" t="e">
        <f t="shared" si="5"/>
        <v>#REF!</v>
      </c>
    </row>
    <row r="83" spans="2:12" ht="15" x14ac:dyDescent="0.3">
      <c r="B83" s="39">
        <f t="shared" si="4"/>
        <v>71</v>
      </c>
      <c r="C83" s="26">
        <v>24045001</v>
      </c>
      <c r="D83" s="27" t="s">
        <v>1537</v>
      </c>
      <c r="E83" s="27" t="s">
        <v>1708</v>
      </c>
      <c r="F83" s="42" t="s">
        <v>1947</v>
      </c>
      <c r="G83" s="42" t="s">
        <v>1948</v>
      </c>
      <c r="H83" s="42" t="s">
        <v>1949</v>
      </c>
      <c r="I83" s="42" t="s">
        <v>1948</v>
      </c>
      <c r="J83" s="41" t="e">
        <f>AVERAGE(#REF!,#REF!,#REF!,#REF!,#REF!)</f>
        <v>#REF!</v>
      </c>
      <c r="K83" s="39" t="e">
        <f t="shared" si="3"/>
        <v>#REF!</v>
      </c>
      <c r="L83" s="42" t="e">
        <f t="shared" si="5"/>
        <v>#REF!</v>
      </c>
    </row>
    <row r="84" spans="2:12" ht="15" x14ac:dyDescent="0.3">
      <c r="B84" s="39">
        <f t="shared" si="4"/>
        <v>72</v>
      </c>
      <c r="C84" s="26">
        <v>24047001</v>
      </c>
      <c r="D84" s="27" t="s">
        <v>1538</v>
      </c>
      <c r="E84" s="27" t="s">
        <v>1710</v>
      </c>
      <c r="F84" s="42" t="s">
        <v>1947</v>
      </c>
      <c r="G84" s="42" t="s">
        <v>1948</v>
      </c>
      <c r="H84" s="42" t="s">
        <v>1949</v>
      </c>
      <c r="I84" s="42" t="s">
        <v>1948</v>
      </c>
      <c r="J84" s="41" t="e">
        <f>AVERAGE(#REF!,#REF!,#REF!,#REF!,#REF!)</f>
        <v>#REF!</v>
      </c>
      <c r="K84" s="39" t="e">
        <f t="shared" si="3"/>
        <v>#REF!</v>
      </c>
      <c r="L84" s="42" t="e">
        <f t="shared" si="5"/>
        <v>#REF!</v>
      </c>
    </row>
    <row r="85" spans="2:12" ht="15" x14ac:dyDescent="0.3">
      <c r="B85" s="39">
        <f t="shared" si="4"/>
        <v>73</v>
      </c>
      <c r="C85" s="26">
        <v>24048001</v>
      </c>
      <c r="D85" s="27" t="s">
        <v>1539</v>
      </c>
      <c r="E85" s="27" t="s">
        <v>1712</v>
      </c>
      <c r="F85" s="42" t="s">
        <v>1947</v>
      </c>
      <c r="G85" s="42" t="s">
        <v>1948</v>
      </c>
      <c r="H85" s="42" t="s">
        <v>1949</v>
      </c>
      <c r="I85" s="42" t="s">
        <v>1948</v>
      </c>
      <c r="J85" s="41" t="e">
        <f>AVERAGE(#REF!,#REF!,#REF!,#REF!,#REF!)</f>
        <v>#REF!</v>
      </c>
      <c r="K85" s="39" t="e">
        <f t="shared" si="3"/>
        <v>#REF!</v>
      </c>
      <c r="L85" s="42" t="e">
        <f t="shared" si="5"/>
        <v>#REF!</v>
      </c>
    </row>
    <row r="86" spans="2:12" ht="15" x14ac:dyDescent="0.3">
      <c r="B86" s="39">
        <f t="shared" si="4"/>
        <v>74</v>
      </c>
      <c r="C86" s="26">
        <v>24048002</v>
      </c>
      <c r="D86" s="27" t="s">
        <v>1506</v>
      </c>
      <c r="E86" s="27" t="s">
        <v>1712</v>
      </c>
      <c r="F86" s="42" t="s">
        <v>1947</v>
      </c>
      <c r="G86" s="42" t="s">
        <v>1948</v>
      </c>
      <c r="H86" s="42" t="s">
        <v>1949</v>
      </c>
      <c r="I86" s="42" t="s">
        <v>1948</v>
      </c>
      <c r="J86" s="41" t="e">
        <f>AVERAGE(#REF!,#REF!,#REF!,#REF!,#REF!)</f>
        <v>#REF!</v>
      </c>
      <c r="K86" s="39" t="e">
        <f t="shared" si="3"/>
        <v>#REF!</v>
      </c>
      <c r="L86" s="42" t="e">
        <f t="shared" si="5"/>
        <v>#REF!</v>
      </c>
    </row>
    <row r="87" spans="2:12" ht="15" x14ac:dyDescent="0.3">
      <c r="B87" s="39">
        <f t="shared" si="4"/>
        <v>75</v>
      </c>
      <c r="C87" s="26">
        <v>24048003</v>
      </c>
      <c r="D87" s="27" t="s">
        <v>1499</v>
      </c>
      <c r="E87" s="27" t="s">
        <v>1712</v>
      </c>
      <c r="F87" s="42" t="s">
        <v>1947</v>
      </c>
      <c r="G87" s="42" t="s">
        <v>1948</v>
      </c>
      <c r="H87" s="42" t="s">
        <v>1949</v>
      </c>
      <c r="I87" s="42" t="s">
        <v>1948</v>
      </c>
      <c r="J87" s="41" t="e">
        <f>AVERAGE(#REF!,#REF!,#REF!,#REF!,#REF!)</f>
        <v>#REF!</v>
      </c>
      <c r="K87" s="39" t="e">
        <f t="shared" si="3"/>
        <v>#REF!</v>
      </c>
      <c r="L87" s="42" t="e">
        <f t="shared" si="5"/>
        <v>#REF!</v>
      </c>
    </row>
    <row r="88" spans="2:12" ht="15" x14ac:dyDescent="0.3">
      <c r="B88" s="39">
        <f t="shared" si="4"/>
        <v>76</v>
      </c>
      <c r="C88" s="26">
        <v>24049001</v>
      </c>
      <c r="D88" s="27" t="s">
        <v>1540</v>
      </c>
      <c r="E88" s="27" t="s">
        <v>1716</v>
      </c>
      <c r="F88" s="42" t="s">
        <v>1947</v>
      </c>
      <c r="G88" s="42" t="s">
        <v>1948</v>
      </c>
      <c r="H88" s="42" t="s">
        <v>1949</v>
      </c>
      <c r="I88" s="42" t="s">
        <v>1948</v>
      </c>
      <c r="J88" s="41" t="e">
        <f>AVERAGE(#REF!,#REF!,#REF!,#REF!,#REF!)</f>
        <v>#REF!</v>
      </c>
      <c r="K88" s="39" t="e">
        <f t="shared" si="3"/>
        <v>#REF!</v>
      </c>
      <c r="L88" s="42" t="e">
        <f t="shared" si="5"/>
        <v>#REF!</v>
      </c>
    </row>
    <row r="89" spans="2:12" ht="15" x14ac:dyDescent="0.3">
      <c r="B89" s="39">
        <f t="shared" si="4"/>
        <v>77</v>
      </c>
      <c r="C89" s="26">
        <v>24049002</v>
      </c>
      <c r="D89" s="27" t="s">
        <v>1541</v>
      </c>
      <c r="E89" s="27" t="s">
        <v>1716</v>
      </c>
      <c r="F89" s="42" t="s">
        <v>1947</v>
      </c>
      <c r="G89" s="42" t="s">
        <v>1948</v>
      </c>
      <c r="H89" s="42" t="s">
        <v>1949</v>
      </c>
      <c r="I89" s="42" t="s">
        <v>1948</v>
      </c>
      <c r="J89" s="41" t="e">
        <f>AVERAGE(#REF!,#REF!,#REF!,#REF!,#REF!)</f>
        <v>#REF!</v>
      </c>
      <c r="K89" s="39" t="e">
        <f t="shared" si="3"/>
        <v>#REF!</v>
      </c>
      <c r="L89" s="42" t="e">
        <f t="shared" si="5"/>
        <v>#REF!</v>
      </c>
    </row>
    <row r="90" spans="2:12" ht="15" x14ac:dyDescent="0.3">
      <c r="B90" s="39">
        <f t="shared" si="4"/>
        <v>78</v>
      </c>
      <c r="C90" s="26">
        <v>24049003</v>
      </c>
      <c r="D90" s="27" t="s">
        <v>1542</v>
      </c>
      <c r="E90" s="27" t="s">
        <v>1716</v>
      </c>
      <c r="F90" s="42" t="s">
        <v>1947</v>
      </c>
      <c r="G90" s="42" t="s">
        <v>1948</v>
      </c>
      <c r="H90" s="42" t="s">
        <v>1949</v>
      </c>
      <c r="I90" s="42" t="s">
        <v>1948</v>
      </c>
      <c r="J90" s="41" t="e">
        <f>AVERAGE(#REF!,#REF!,#REF!,#REF!,#REF!)</f>
        <v>#REF!</v>
      </c>
      <c r="K90" s="39" t="e">
        <f t="shared" si="3"/>
        <v>#REF!</v>
      </c>
      <c r="L90" s="42" t="e">
        <f t="shared" si="5"/>
        <v>#REF!</v>
      </c>
    </row>
    <row r="91" spans="2:12" ht="15" x14ac:dyDescent="0.3">
      <c r="B91" s="39">
        <f t="shared" si="4"/>
        <v>79</v>
      </c>
      <c r="C91" s="26">
        <v>24049004</v>
      </c>
      <c r="D91" s="27" t="s">
        <v>1543</v>
      </c>
      <c r="E91" s="27" t="s">
        <v>1716</v>
      </c>
      <c r="F91" s="42" t="s">
        <v>1947</v>
      </c>
      <c r="G91" s="42" t="s">
        <v>1948</v>
      </c>
      <c r="H91" s="42" t="s">
        <v>1949</v>
      </c>
      <c r="I91" s="42" t="s">
        <v>1948</v>
      </c>
      <c r="J91" s="41" t="e">
        <f>AVERAGE(#REF!,#REF!,#REF!,#REF!,#REF!)</f>
        <v>#REF!</v>
      </c>
      <c r="K91" s="39" t="e">
        <f t="shared" si="3"/>
        <v>#REF!</v>
      </c>
      <c r="L91" s="42" t="e">
        <f t="shared" si="5"/>
        <v>#REF!</v>
      </c>
    </row>
    <row r="92" spans="2:12" ht="15" x14ac:dyDescent="0.3">
      <c r="B92" s="39">
        <f t="shared" si="4"/>
        <v>80</v>
      </c>
      <c r="C92" s="26">
        <v>24050001</v>
      </c>
      <c r="D92" s="27" t="s">
        <v>1544</v>
      </c>
      <c r="E92" s="27" t="s">
        <v>1721</v>
      </c>
      <c r="F92" s="42" t="s">
        <v>1947</v>
      </c>
      <c r="G92" s="42" t="s">
        <v>1948</v>
      </c>
      <c r="H92" s="42" t="s">
        <v>1949</v>
      </c>
      <c r="I92" s="42" t="s">
        <v>1948</v>
      </c>
      <c r="J92" s="41" t="e">
        <f>AVERAGE(#REF!,#REF!,#REF!,#REF!,#REF!)</f>
        <v>#REF!</v>
      </c>
      <c r="K92" s="39" t="e">
        <f t="shared" si="3"/>
        <v>#REF!</v>
      </c>
      <c r="L92" s="42" t="e">
        <f t="shared" si="5"/>
        <v>#REF!</v>
      </c>
    </row>
    <row r="93" spans="2:12" ht="15" x14ac:dyDescent="0.3">
      <c r="B93" s="39">
        <f t="shared" si="4"/>
        <v>81</v>
      </c>
      <c r="C93" s="26">
        <v>24050002</v>
      </c>
      <c r="D93" s="27" t="s">
        <v>1545</v>
      </c>
      <c r="E93" s="27" t="s">
        <v>1721</v>
      </c>
      <c r="F93" s="42" t="s">
        <v>1947</v>
      </c>
      <c r="G93" s="42" t="s">
        <v>1948</v>
      </c>
      <c r="H93" s="42" t="s">
        <v>1949</v>
      </c>
      <c r="I93" s="42" t="s">
        <v>1948</v>
      </c>
      <c r="J93" s="41" t="e">
        <f>AVERAGE(#REF!,#REF!,#REF!,#REF!,#REF!)</f>
        <v>#REF!</v>
      </c>
      <c r="K93" s="39" t="e">
        <f t="shared" si="3"/>
        <v>#REF!</v>
      </c>
      <c r="L93" s="42" t="e">
        <f t="shared" si="5"/>
        <v>#REF!</v>
      </c>
    </row>
    <row r="94" spans="2:12" ht="15" x14ac:dyDescent="0.3">
      <c r="B94" s="39">
        <f t="shared" si="4"/>
        <v>82</v>
      </c>
      <c r="C94" s="26">
        <v>24051001</v>
      </c>
      <c r="D94" s="27" t="s">
        <v>1546</v>
      </c>
      <c r="E94" s="27" t="s">
        <v>1724</v>
      </c>
      <c r="F94" s="42" t="s">
        <v>1947</v>
      </c>
      <c r="G94" s="42" t="s">
        <v>1948</v>
      </c>
      <c r="H94" s="42" t="s">
        <v>1949</v>
      </c>
      <c r="I94" s="42" t="s">
        <v>1948</v>
      </c>
      <c r="J94" s="41" t="e">
        <f>AVERAGE(#REF!,#REF!,#REF!,#REF!,#REF!)</f>
        <v>#REF!</v>
      </c>
      <c r="K94" s="39" t="e">
        <f t="shared" si="3"/>
        <v>#REF!</v>
      </c>
      <c r="L94" s="42" t="e">
        <f t="shared" si="5"/>
        <v>#REF!</v>
      </c>
    </row>
    <row r="95" spans="2:12" ht="15" x14ac:dyDescent="0.3">
      <c r="B95" s="39">
        <f t="shared" si="4"/>
        <v>83</v>
      </c>
      <c r="C95" s="26">
        <v>24053001</v>
      </c>
      <c r="D95" s="27" t="s">
        <v>1547</v>
      </c>
      <c r="E95" s="27" t="s">
        <v>1726</v>
      </c>
      <c r="F95" s="42" t="s">
        <v>1947</v>
      </c>
      <c r="G95" s="42" t="s">
        <v>1948</v>
      </c>
      <c r="H95" s="42" t="s">
        <v>1949</v>
      </c>
      <c r="I95" s="42" t="s">
        <v>1948</v>
      </c>
      <c r="J95" s="41" t="e">
        <f>AVERAGE(#REF!,#REF!,#REF!,#REF!,#REF!)</f>
        <v>#REF!</v>
      </c>
      <c r="K95" s="39" t="e">
        <f t="shared" si="3"/>
        <v>#REF!</v>
      </c>
      <c r="L95" s="42" t="e">
        <f t="shared" si="5"/>
        <v>#REF!</v>
      </c>
    </row>
    <row r="96" spans="2:12" ht="15" x14ac:dyDescent="0.3">
      <c r="B96" s="39">
        <f t="shared" si="4"/>
        <v>84</v>
      </c>
      <c r="C96" s="26">
        <v>24053002</v>
      </c>
      <c r="D96" s="27" t="s">
        <v>1548</v>
      </c>
      <c r="E96" s="27" t="s">
        <v>1726</v>
      </c>
      <c r="F96" s="42" t="s">
        <v>1947</v>
      </c>
      <c r="G96" s="42" t="s">
        <v>1948</v>
      </c>
      <c r="H96" s="42" t="s">
        <v>1949</v>
      </c>
      <c r="I96" s="42" t="s">
        <v>1948</v>
      </c>
      <c r="J96" s="41" t="e">
        <f>AVERAGE(#REF!,#REF!,#REF!,#REF!,#REF!)</f>
        <v>#REF!</v>
      </c>
      <c r="K96" s="39" t="e">
        <f t="shared" si="3"/>
        <v>#REF!</v>
      </c>
      <c r="L96" s="42" t="e">
        <f t="shared" si="5"/>
        <v>#REF!</v>
      </c>
    </row>
    <row r="97" spans="2:12" ht="15" x14ac:dyDescent="0.3">
      <c r="B97" s="39">
        <f t="shared" si="4"/>
        <v>85</v>
      </c>
      <c r="C97" s="26">
        <v>24055001</v>
      </c>
      <c r="D97" s="27" t="s">
        <v>1549</v>
      </c>
      <c r="E97" s="27" t="s">
        <v>1729</v>
      </c>
      <c r="F97" s="42" t="s">
        <v>1947</v>
      </c>
      <c r="G97" s="42" t="s">
        <v>1948</v>
      </c>
      <c r="H97" s="42" t="s">
        <v>1949</v>
      </c>
      <c r="I97" s="42" t="s">
        <v>1948</v>
      </c>
      <c r="J97" s="41" t="e">
        <f>AVERAGE(#REF!,#REF!,#REF!,#REF!,#REF!)</f>
        <v>#REF!</v>
      </c>
      <c r="K97" s="39" t="e">
        <f t="shared" si="3"/>
        <v>#REF!</v>
      </c>
      <c r="L97" s="42" t="e">
        <f t="shared" si="5"/>
        <v>#REF!</v>
      </c>
    </row>
    <row r="98" spans="2:12" ht="15" x14ac:dyDescent="0.3">
      <c r="B98" s="39">
        <f t="shared" si="4"/>
        <v>86</v>
      </c>
      <c r="C98" s="26">
        <v>24055002</v>
      </c>
      <c r="D98" s="27" t="s">
        <v>1550</v>
      </c>
      <c r="E98" s="27" t="s">
        <v>1729</v>
      </c>
      <c r="F98" s="42" t="s">
        <v>1947</v>
      </c>
      <c r="G98" s="42" t="s">
        <v>1948</v>
      </c>
      <c r="H98" s="42" t="s">
        <v>1949</v>
      </c>
      <c r="I98" s="42" t="s">
        <v>1948</v>
      </c>
      <c r="J98" s="41" t="e">
        <f>AVERAGE(#REF!,#REF!,#REF!,#REF!,#REF!)</f>
        <v>#REF!</v>
      </c>
      <c r="K98" s="39" t="e">
        <f t="shared" si="3"/>
        <v>#REF!</v>
      </c>
      <c r="L98" s="42" t="e">
        <f t="shared" si="5"/>
        <v>#REF!</v>
      </c>
    </row>
    <row r="99" spans="2:12" ht="15" x14ac:dyDescent="0.3">
      <c r="B99" s="39">
        <f t="shared" si="4"/>
        <v>87</v>
      </c>
      <c r="C99" s="26">
        <v>24055003</v>
      </c>
      <c r="D99" s="27" t="s">
        <v>1551</v>
      </c>
      <c r="E99" s="27" t="s">
        <v>1729</v>
      </c>
      <c r="F99" s="42" t="s">
        <v>1947</v>
      </c>
      <c r="G99" s="42" t="s">
        <v>1948</v>
      </c>
      <c r="H99" s="42" t="s">
        <v>1949</v>
      </c>
      <c r="I99" s="42" t="s">
        <v>1948</v>
      </c>
      <c r="J99" s="41" t="e">
        <f>AVERAGE(#REF!,#REF!,#REF!,#REF!,#REF!)</f>
        <v>#REF!</v>
      </c>
      <c r="K99" s="39" t="e">
        <f t="shared" si="3"/>
        <v>#REF!</v>
      </c>
      <c r="L99" s="42" t="e">
        <f t="shared" si="5"/>
        <v>#REF!</v>
      </c>
    </row>
    <row r="100" spans="2:12" ht="15" x14ac:dyDescent="0.3">
      <c r="B100" s="39">
        <f t="shared" si="4"/>
        <v>88</v>
      </c>
      <c r="C100" s="26">
        <v>24055004</v>
      </c>
      <c r="D100" s="27" t="s">
        <v>1552</v>
      </c>
      <c r="E100" s="27" t="s">
        <v>1729</v>
      </c>
      <c r="F100" s="42" t="s">
        <v>1947</v>
      </c>
      <c r="G100" s="42" t="s">
        <v>1948</v>
      </c>
      <c r="H100" s="42" t="s">
        <v>1949</v>
      </c>
      <c r="I100" s="42" t="s">
        <v>1948</v>
      </c>
      <c r="J100" s="41" t="e">
        <f>AVERAGE(#REF!,#REF!,#REF!,#REF!,#REF!)</f>
        <v>#REF!</v>
      </c>
      <c r="K100" s="39" t="e">
        <f t="shared" si="3"/>
        <v>#REF!</v>
      </c>
      <c r="L100" s="42" t="e">
        <f t="shared" si="5"/>
        <v>#REF!</v>
      </c>
    </row>
    <row r="101" spans="2:12" ht="15" x14ac:dyDescent="0.3">
      <c r="B101" s="39">
        <f t="shared" si="4"/>
        <v>89</v>
      </c>
      <c r="C101" s="26">
        <v>24056001</v>
      </c>
      <c r="D101" s="27" t="s">
        <v>1553</v>
      </c>
      <c r="E101" s="27" t="s">
        <v>1734</v>
      </c>
      <c r="F101" s="42" t="s">
        <v>1947</v>
      </c>
      <c r="G101" s="42" t="s">
        <v>1948</v>
      </c>
      <c r="H101" s="42" t="s">
        <v>1949</v>
      </c>
      <c r="I101" s="42" t="s">
        <v>1948</v>
      </c>
      <c r="J101" s="41" t="e">
        <f>AVERAGE(#REF!,#REF!,#REF!,#REF!,#REF!)</f>
        <v>#REF!</v>
      </c>
      <c r="K101" s="39" t="e">
        <f t="shared" si="3"/>
        <v>#REF!</v>
      </c>
      <c r="L101" s="42" t="e">
        <f t="shared" si="5"/>
        <v>#REF!</v>
      </c>
    </row>
    <row r="102" spans="2:12" ht="15" x14ac:dyDescent="0.3">
      <c r="B102" s="39">
        <f t="shared" si="4"/>
        <v>90</v>
      </c>
      <c r="C102" s="26">
        <v>24056002</v>
      </c>
      <c r="D102" s="27" t="s">
        <v>1524</v>
      </c>
      <c r="E102" s="27" t="s">
        <v>1734</v>
      </c>
      <c r="F102" s="42" t="s">
        <v>1947</v>
      </c>
      <c r="G102" s="42" t="s">
        <v>1948</v>
      </c>
      <c r="H102" s="42" t="s">
        <v>1949</v>
      </c>
      <c r="I102" s="42" t="s">
        <v>1948</v>
      </c>
      <c r="J102" s="41" t="e">
        <f>AVERAGE(#REF!,#REF!,#REF!,#REF!,#REF!)</f>
        <v>#REF!</v>
      </c>
      <c r="K102" s="39" t="e">
        <f t="shared" si="3"/>
        <v>#REF!</v>
      </c>
      <c r="L102" s="42" t="e">
        <f t="shared" si="5"/>
        <v>#REF!</v>
      </c>
    </row>
    <row r="103" spans="2:12" ht="15" x14ac:dyDescent="0.3">
      <c r="B103" s="39">
        <f t="shared" si="4"/>
        <v>91</v>
      </c>
      <c r="C103" s="26">
        <v>24056003</v>
      </c>
      <c r="D103" s="27" t="s">
        <v>1554</v>
      </c>
      <c r="E103" s="27" t="s">
        <v>1734</v>
      </c>
      <c r="F103" s="42" t="s">
        <v>1947</v>
      </c>
      <c r="G103" s="42" t="s">
        <v>1948</v>
      </c>
      <c r="H103" s="42" t="s">
        <v>1949</v>
      </c>
      <c r="I103" s="42" t="s">
        <v>1948</v>
      </c>
      <c r="J103" s="41" t="e">
        <f>AVERAGE(#REF!,#REF!,#REF!,#REF!,#REF!)</f>
        <v>#REF!</v>
      </c>
      <c r="K103" s="39" t="e">
        <f t="shared" si="3"/>
        <v>#REF!</v>
      </c>
      <c r="L103" s="42" t="e">
        <f t="shared" si="5"/>
        <v>#REF!</v>
      </c>
    </row>
    <row r="104" spans="2:12" ht="15" x14ac:dyDescent="0.3">
      <c r="B104" s="39">
        <f t="shared" si="4"/>
        <v>92</v>
      </c>
      <c r="C104" s="26">
        <v>24056004</v>
      </c>
      <c r="D104" s="27" t="s">
        <v>1544</v>
      </c>
      <c r="E104" s="27" t="s">
        <v>1734</v>
      </c>
      <c r="F104" s="42" t="s">
        <v>1947</v>
      </c>
      <c r="G104" s="42" t="s">
        <v>1948</v>
      </c>
      <c r="H104" s="42" t="s">
        <v>1949</v>
      </c>
      <c r="I104" s="42" t="s">
        <v>1948</v>
      </c>
      <c r="J104" s="41" t="e">
        <f>AVERAGE(#REF!,#REF!,#REF!,#REF!,#REF!)</f>
        <v>#REF!</v>
      </c>
      <c r="K104" s="39" t="e">
        <f t="shared" si="3"/>
        <v>#REF!</v>
      </c>
      <c r="L104" s="42" t="e">
        <f t="shared" si="5"/>
        <v>#REF!</v>
      </c>
    </row>
    <row r="105" spans="2:12" ht="15" x14ac:dyDescent="0.3">
      <c r="B105" s="39">
        <f t="shared" si="4"/>
        <v>93</v>
      </c>
      <c r="C105" s="26">
        <v>24057001</v>
      </c>
      <c r="D105" s="27" t="s">
        <v>1555</v>
      </c>
      <c r="E105" s="27" t="s">
        <v>1739</v>
      </c>
      <c r="F105" s="42" t="s">
        <v>1947</v>
      </c>
      <c r="G105" s="42" t="s">
        <v>1948</v>
      </c>
      <c r="H105" s="42" t="s">
        <v>1949</v>
      </c>
      <c r="I105" s="42" t="s">
        <v>1948</v>
      </c>
      <c r="J105" s="41" t="e">
        <f>AVERAGE(#REF!,#REF!,#REF!,#REF!,#REF!)</f>
        <v>#REF!</v>
      </c>
      <c r="K105" s="39" t="e">
        <f t="shared" si="3"/>
        <v>#REF!</v>
      </c>
      <c r="L105" s="42" t="e">
        <f>IF(AND(J105&gt;=0,J105&lt;=0.5),"PEMELIHARAAN RUTIN",IF(AND(J105&gt;0.06,J105&lt;=1.5),"PEMELIHARAAN RUTIN *)",IF(AND(J105&gt;1.5,J105&lt;=2.5),"PERBAIKAN/REHABILITASI",IF(AND(J105&gt;2.5,J105&lt;=3.5),"REHABILITASI",IF(AND(J105&gt;3.5,J105&lt;=4.5),"PENGGANTIAN",IF(AND(J105&gt;4.6,J105&lt;=5),"PEMBANGUNAN JEMBATAN BARU",0))))))</f>
        <v>#REF!</v>
      </c>
    </row>
    <row r="106" spans="2:12" ht="15" x14ac:dyDescent="0.3">
      <c r="B106" s="39">
        <f t="shared" si="4"/>
        <v>94</v>
      </c>
      <c r="C106" s="26">
        <v>24057002</v>
      </c>
      <c r="D106" s="27" t="s">
        <v>1556</v>
      </c>
      <c r="E106" s="27" t="s">
        <v>1739</v>
      </c>
      <c r="F106" s="42" t="s">
        <v>1947</v>
      </c>
      <c r="G106" s="42" t="s">
        <v>1948</v>
      </c>
      <c r="H106" s="42" t="s">
        <v>1949</v>
      </c>
      <c r="I106" s="42" t="s">
        <v>1948</v>
      </c>
      <c r="J106" s="41" t="e">
        <f>AVERAGE(#REF!,#REF!,#REF!,#REF!,#REF!)</f>
        <v>#REF!</v>
      </c>
      <c r="K106" s="39" t="e">
        <f t="shared" si="3"/>
        <v>#REF!</v>
      </c>
      <c r="L106" s="42" t="e">
        <f t="shared" si="5"/>
        <v>#REF!</v>
      </c>
    </row>
    <row r="107" spans="2:12" ht="15" x14ac:dyDescent="0.3">
      <c r="B107" s="39">
        <f t="shared" si="4"/>
        <v>95</v>
      </c>
      <c r="C107" s="26">
        <v>24057003</v>
      </c>
      <c r="D107" s="27" t="s">
        <v>1557</v>
      </c>
      <c r="E107" s="27" t="s">
        <v>1739</v>
      </c>
      <c r="F107" s="42" t="s">
        <v>1947</v>
      </c>
      <c r="G107" s="42" t="s">
        <v>1948</v>
      </c>
      <c r="H107" s="42" t="s">
        <v>1949</v>
      </c>
      <c r="I107" s="42" t="s">
        <v>1948</v>
      </c>
      <c r="J107" s="41" t="e">
        <f>AVERAGE(#REF!,#REF!,#REF!,#REF!,#REF!)</f>
        <v>#REF!</v>
      </c>
      <c r="K107" s="39" t="e">
        <f t="shared" si="3"/>
        <v>#REF!</v>
      </c>
      <c r="L107" s="42" t="e">
        <f t="shared" si="5"/>
        <v>#REF!</v>
      </c>
    </row>
    <row r="108" spans="2:12" ht="15" x14ac:dyDescent="0.3">
      <c r="B108" s="39">
        <f t="shared" si="4"/>
        <v>96</v>
      </c>
      <c r="C108" s="26">
        <v>24057004</v>
      </c>
      <c r="D108" s="27" t="s">
        <v>1558</v>
      </c>
      <c r="E108" s="27" t="s">
        <v>1739</v>
      </c>
      <c r="F108" s="42" t="s">
        <v>1947</v>
      </c>
      <c r="G108" s="42" t="s">
        <v>1948</v>
      </c>
      <c r="H108" s="42" t="s">
        <v>1949</v>
      </c>
      <c r="I108" s="42" t="s">
        <v>1948</v>
      </c>
      <c r="J108" s="41" t="e">
        <f>AVERAGE(#REF!,#REF!,#REF!,#REF!,#REF!)</f>
        <v>#REF!</v>
      </c>
      <c r="K108" s="39" t="e">
        <f t="shared" si="3"/>
        <v>#REF!</v>
      </c>
      <c r="L108" s="42" t="e">
        <f t="shared" si="5"/>
        <v>#REF!</v>
      </c>
    </row>
    <row r="109" spans="2:12" ht="15" x14ac:dyDescent="0.3">
      <c r="B109" s="39">
        <f t="shared" si="4"/>
        <v>97</v>
      </c>
      <c r="C109" s="26">
        <v>24057005</v>
      </c>
      <c r="D109" s="27" t="s">
        <v>1559</v>
      </c>
      <c r="E109" s="27" t="s">
        <v>1739</v>
      </c>
      <c r="F109" s="42" t="s">
        <v>1947</v>
      </c>
      <c r="G109" s="42" t="s">
        <v>1948</v>
      </c>
      <c r="H109" s="42" t="s">
        <v>1949</v>
      </c>
      <c r="I109" s="42" t="s">
        <v>1948</v>
      </c>
      <c r="J109" s="41" t="e">
        <f>AVERAGE(#REF!,#REF!,#REF!,#REF!,#REF!)</f>
        <v>#REF!</v>
      </c>
      <c r="K109" s="39" t="e">
        <f t="shared" si="3"/>
        <v>#REF!</v>
      </c>
      <c r="L109" s="42" t="e">
        <f t="shared" si="5"/>
        <v>#REF!</v>
      </c>
    </row>
    <row r="110" spans="2:12" ht="15" x14ac:dyDescent="0.3">
      <c r="B110" s="39">
        <f t="shared" si="4"/>
        <v>98</v>
      </c>
      <c r="C110" s="26">
        <v>24058001</v>
      </c>
      <c r="D110" s="27" t="s">
        <v>1560</v>
      </c>
      <c r="E110" s="27" t="s">
        <v>1745</v>
      </c>
      <c r="F110" s="42" t="s">
        <v>1947</v>
      </c>
      <c r="G110" s="42" t="s">
        <v>1948</v>
      </c>
      <c r="H110" s="42" t="s">
        <v>1949</v>
      </c>
      <c r="I110" s="42" t="s">
        <v>1948</v>
      </c>
      <c r="J110" s="41" t="e">
        <f>AVERAGE(#REF!,#REF!,#REF!,#REF!,#REF!)</f>
        <v>#REF!</v>
      </c>
      <c r="K110" s="39" t="e">
        <f t="shared" si="3"/>
        <v>#REF!</v>
      </c>
      <c r="L110" s="42" t="e">
        <f t="shared" si="5"/>
        <v>#REF!</v>
      </c>
    </row>
    <row r="111" spans="2:12" ht="15" x14ac:dyDescent="0.3">
      <c r="B111" s="39">
        <f t="shared" si="4"/>
        <v>99</v>
      </c>
      <c r="C111" s="26">
        <v>24058002</v>
      </c>
      <c r="D111" s="27" t="s">
        <v>1561</v>
      </c>
      <c r="E111" s="27" t="s">
        <v>1745</v>
      </c>
      <c r="F111" s="42" t="s">
        <v>1947</v>
      </c>
      <c r="G111" s="42" t="s">
        <v>1948</v>
      </c>
      <c r="H111" s="42" t="s">
        <v>1949</v>
      </c>
      <c r="I111" s="42" t="s">
        <v>1948</v>
      </c>
      <c r="J111" s="41" t="e">
        <f>AVERAGE(#REF!,#REF!,#REF!,#REF!,#REF!)</f>
        <v>#REF!</v>
      </c>
      <c r="K111" s="39" t="e">
        <f t="shared" si="3"/>
        <v>#REF!</v>
      </c>
      <c r="L111" s="42" t="e">
        <f t="shared" si="5"/>
        <v>#REF!</v>
      </c>
    </row>
    <row r="112" spans="2:12" ht="15" x14ac:dyDescent="0.3">
      <c r="B112" s="39">
        <f t="shared" si="4"/>
        <v>100</v>
      </c>
      <c r="C112" s="26">
        <v>24058003</v>
      </c>
      <c r="D112" s="27" t="s">
        <v>1562</v>
      </c>
      <c r="E112" s="27" t="s">
        <v>1745</v>
      </c>
      <c r="F112" s="42" t="s">
        <v>1947</v>
      </c>
      <c r="G112" s="42" t="s">
        <v>1948</v>
      </c>
      <c r="H112" s="42" t="s">
        <v>1949</v>
      </c>
      <c r="I112" s="42" t="s">
        <v>1948</v>
      </c>
      <c r="J112" s="41" t="e">
        <f>AVERAGE(#REF!,#REF!,#REF!,#REF!,#REF!)</f>
        <v>#REF!</v>
      </c>
      <c r="K112" s="39" t="e">
        <f t="shared" si="3"/>
        <v>#REF!</v>
      </c>
      <c r="L112" s="42" t="e">
        <f t="shared" si="5"/>
        <v>#REF!</v>
      </c>
    </row>
    <row r="113" spans="2:12" ht="15" x14ac:dyDescent="0.3">
      <c r="B113" s="39">
        <f t="shared" si="4"/>
        <v>101</v>
      </c>
      <c r="C113" s="26">
        <v>24058004</v>
      </c>
      <c r="D113" s="27" t="s">
        <v>1563</v>
      </c>
      <c r="E113" s="27" t="s">
        <v>1745</v>
      </c>
      <c r="F113" s="42" t="s">
        <v>1947</v>
      </c>
      <c r="G113" s="42" t="s">
        <v>1948</v>
      </c>
      <c r="H113" s="42" t="s">
        <v>1949</v>
      </c>
      <c r="I113" s="42" t="s">
        <v>1948</v>
      </c>
      <c r="J113" s="41" t="e">
        <f>AVERAGE(#REF!,#REF!,#REF!,#REF!,#REF!)</f>
        <v>#REF!</v>
      </c>
      <c r="K113" s="39" t="e">
        <f t="shared" si="3"/>
        <v>#REF!</v>
      </c>
      <c r="L113" s="42" t="e">
        <f t="shared" si="5"/>
        <v>#REF!</v>
      </c>
    </row>
    <row r="114" spans="2:12" ht="15" x14ac:dyDescent="0.3">
      <c r="B114" s="39">
        <f t="shared" si="4"/>
        <v>102</v>
      </c>
      <c r="C114" s="26">
        <v>24058005</v>
      </c>
      <c r="D114" s="27" t="s">
        <v>1564</v>
      </c>
      <c r="E114" s="27" t="s">
        <v>1745</v>
      </c>
      <c r="F114" s="42" t="s">
        <v>1947</v>
      </c>
      <c r="G114" s="42" t="s">
        <v>1948</v>
      </c>
      <c r="H114" s="42" t="s">
        <v>1949</v>
      </c>
      <c r="I114" s="42" t="s">
        <v>1948</v>
      </c>
      <c r="J114" s="41" t="e">
        <f>AVERAGE(#REF!,#REF!,#REF!,#REF!,#REF!)</f>
        <v>#REF!</v>
      </c>
      <c r="K114" s="39" t="e">
        <f t="shared" si="3"/>
        <v>#REF!</v>
      </c>
      <c r="L114" s="42" t="e">
        <f t="shared" si="5"/>
        <v>#REF!</v>
      </c>
    </row>
    <row r="115" spans="2:12" ht="15" x14ac:dyDescent="0.3">
      <c r="B115" s="39">
        <f t="shared" si="4"/>
        <v>103</v>
      </c>
      <c r="C115" s="26">
        <v>24058006</v>
      </c>
      <c r="D115" s="27" t="s">
        <v>1565</v>
      </c>
      <c r="E115" s="27" t="s">
        <v>1745</v>
      </c>
      <c r="F115" s="42" t="s">
        <v>1947</v>
      </c>
      <c r="G115" s="42" t="s">
        <v>1948</v>
      </c>
      <c r="H115" s="42" t="s">
        <v>1949</v>
      </c>
      <c r="I115" s="42" t="s">
        <v>1948</v>
      </c>
      <c r="J115" s="41" t="e">
        <f>AVERAGE(#REF!,#REF!,#REF!,#REF!,#REF!)</f>
        <v>#REF!</v>
      </c>
      <c r="K115" s="39" t="e">
        <f t="shared" si="3"/>
        <v>#REF!</v>
      </c>
      <c r="L115" s="42" t="e">
        <f t="shared" si="5"/>
        <v>#REF!</v>
      </c>
    </row>
    <row r="116" spans="2:12" ht="15" x14ac:dyDescent="0.3">
      <c r="B116" s="39">
        <f t="shared" si="4"/>
        <v>104</v>
      </c>
      <c r="C116" s="26">
        <v>24058007</v>
      </c>
      <c r="D116" s="27" t="s">
        <v>1566</v>
      </c>
      <c r="E116" s="27" t="s">
        <v>1745</v>
      </c>
      <c r="F116" s="42" t="s">
        <v>1947</v>
      </c>
      <c r="G116" s="42" t="s">
        <v>1948</v>
      </c>
      <c r="H116" s="42" t="s">
        <v>1949</v>
      </c>
      <c r="I116" s="42" t="s">
        <v>1948</v>
      </c>
      <c r="J116" s="41" t="e">
        <f>AVERAGE(#REF!,#REF!,#REF!,#REF!,#REF!)</f>
        <v>#REF!</v>
      </c>
      <c r="K116" s="39" t="e">
        <f t="shared" si="3"/>
        <v>#REF!</v>
      </c>
      <c r="L116" s="42" t="e">
        <f t="shared" si="5"/>
        <v>#REF!</v>
      </c>
    </row>
    <row r="117" spans="2:12" ht="15" x14ac:dyDescent="0.3">
      <c r="B117" s="39">
        <f t="shared" si="4"/>
        <v>105</v>
      </c>
      <c r="C117" s="26">
        <v>24059001</v>
      </c>
      <c r="D117" s="27" t="s">
        <v>1567</v>
      </c>
      <c r="E117" s="28" t="s">
        <v>1753</v>
      </c>
      <c r="F117" s="42" t="s">
        <v>1947</v>
      </c>
      <c r="G117" s="42" t="s">
        <v>1948</v>
      </c>
      <c r="H117" s="42" t="s">
        <v>1949</v>
      </c>
      <c r="I117" s="42" t="s">
        <v>1948</v>
      </c>
      <c r="J117" s="41" t="e">
        <f>AVERAGE(#REF!,#REF!,#REF!,#REF!,#REF!)</f>
        <v>#REF!</v>
      </c>
      <c r="K117" s="39" t="e">
        <f t="shared" si="3"/>
        <v>#REF!</v>
      </c>
      <c r="L117" s="42" t="e">
        <f t="shared" si="5"/>
        <v>#REF!</v>
      </c>
    </row>
    <row r="118" spans="2:12" ht="15" x14ac:dyDescent="0.3">
      <c r="B118" s="39">
        <f t="shared" si="4"/>
        <v>106</v>
      </c>
      <c r="C118" s="26">
        <v>24059002</v>
      </c>
      <c r="D118" s="27" t="s">
        <v>1568</v>
      </c>
      <c r="E118" s="28" t="s">
        <v>1753</v>
      </c>
      <c r="F118" s="42" t="s">
        <v>1947</v>
      </c>
      <c r="G118" s="42" t="s">
        <v>1948</v>
      </c>
      <c r="H118" s="42" t="s">
        <v>1949</v>
      </c>
      <c r="I118" s="42" t="s">
        <v>1948</v>
      </c>
      <c r="J118" s="41" t="e">
        <f>AVERAGE(#REF!,#REF!,#REF!,#REF!,#REF!)</f>
        <v>#REF!</v>
      </c>
      <c r="K118" s="39" t="e">
        <f t="shared" si="3"/>
        <v>#REF!</v>
      </c>
      <c r="L118" s="42" t="e">
        <f t="shared" si="5"/>
        <v>#REF!</v>
      </c>
    </row>
    <row r="119" spans="2:12" ht="15" x14ac:dyDescent="0.3">
      <c r="B119" s="39">
        <f t="shared" si="4"/>
        <v>107</v>
      </c>
      <c r="C119" s="26">
        <v>24062001</v>
      </c>
      <c r="D119" s="27" t="s">
        <v>1569</v>
      </c>
      <c r="E119" s="27" t="s">
        <v>1756</v>
      </c>
      <c r="F119" s="42" t="s">
        <v>1947</v>
      </c>
      <c r="G119" s="42" t="s">
        <v>1948</v>
      </c>
      <c r="H119" s="42" t="s">
        <v>1949</v>
      </c>
      <c r="I119" s="42" t="s">
        <v>1948</v>
      </c>
      <c r="J119" s="41" t="e">
        <f>AVERAGE(#REF!,#REF!,#REF!,#REF!,#REF!)</f>
        <v>#REF!</v>
      </c>
      <c r="K119" s="39" t="e">
        <f t="shared" si="3"/>
        <v>#REF!</v>
      </c>
      <c r="L119" s="42" t="e">
        <f t="shared" si="5"/>
        <v>#REF!</v>
      </c>
    </row>
    <row r="120" spans="2:12" ht="15" x14ac:dyDescent="0.3">
      <c r="B120" s="39">
        <f t="shared" si="4"/>
        <v>108</v>
      </c>
      <c r="C120" s="26">
        <v>24062002</v>
      </c>
      <c r="D120" s="27" t="s">
        <v>1570</v>
      </c>
      <c r="E120" s="27" t="s">
        <v>1756</v>
      </c>
      <c r="F120" s="42" t="s">
        <v>1947</v>
      </c>
      <c r="G120" s="42" t="s">
        <v>1948</v>
      </c>
      <c r="H120" s="42" t="s">
        <v>1949</v>
      </c>
      <c r="I120" s="42" t="s">
        <v>1948</v>
      </c>
      <c r="J120" s="41" t="e">
        <f>AVERAGE(#REF!,#REF!,#REF!,#REF!,#REF!)</f>
        <v>#REF!</v>
      </c>
      <c r="K120" s="39" t="e">
        <f t="shared" si="3"/>
        <v>#REF!</v>
      </c>
      <c r="L120" s="42" t="e">
        <f t="shared" si="5"/>
        <v>#REF!</v>
      </c>
    </row>
    <row r="121" spans="2:12" ht="15" x14ac:dyDescent="0.3">
      <c r="B121" s="39">
        <f t="shared" si="4"/>
        <v>109</v>
      </c>
      <c r="C121" s="26">
        <v>24062003</v>
      </c>
      <c r="D121" s="27" t="s">
        <v>1571</v>
      </c>
      <c r="E121" s="27" t="s">
        <v>1756</v>
      </c>
      <c r="F121" s="42" t="s">
        <v>1947</v>
      </c>
      <c r="G121" s="42" t="s">
        <v>1948</v>
      </c>
      <c r="H121" s="42" t="s">
        <v>1949</v>
      </c>
      <c r="I121" s="42" t="s">
        <v>1948</v>
      </c>
      <c r="J121" s="41" t="e">
        <f>AVERAGE(#REF!,#REF!,#REF!,#REF!,#REF!)</f>
        <v>#REF!</v>
      </c>
      <c r="K121" s="39" t="e">
        <f t="shared" si="3"/>
        <v>#REF!</v>
      </c>
      <c r="L121" s="42" t="e">
        <f t="shared" si="5"/>
        <v>#REF!</v>
      </c>
    </row>
    <row r="122" spans="2:12" ht="15" x14ac:dyDescent="0.3">
      <c r="B122" s="39">
        <f t="shared" si="4"/>
        <v>110</v>
      </c>
      <c r="C122" s="26">
        <v>24062004</v>
      </c>
      <c r="D122" s="27" t="s">
        <v>1572</v>
      </c>
      <c r="E122" s="27" t="s">
        <v>1756</v>
      </c>
      <c r="F122" s="42" t="s">
        <v>1947</v>
      </c>
      <c r="G122" s="42" t="s">
        <v>1948</v>
      </c>
      <c r="H122" s="42" t="s">
        <v>1949</v>
      </c>
      <c r="I122" s="42" t="s">
        <v>1948</v>
      </c>
      <c r="J122" s="41" t="e">
        <f>AVERAGE(#REF!,#REF!,#REF!,#REF!,#REF!)</f>
        <v>#REF!</v>
      </c>
      <c r="K122" s="39" t="e">
        <f t="shared" si="3"/>
        <v>#REF!</v>
      </c>
      <c r="L122" s="42" t="e">
        <f t="shared" si="5"/>
        <v>#REF!</v>
      </c>
    </row>
    <row r="123" spans="2:12" ht="15" x14ac:dyDescent="0.3">
      <c r="B123" s="39">
        <f t="shared" si="4"/>
        <v>111</v>
      </c>
      <c r="C123" s="26">
        <v>24062005</v>
      </c>
      <c r="D123" s="27" t="s">
        <v>1573</v>
      </c>
      <c r="E123" s="27" t="s">
        <v>1756</v>
      </c>
      <c r="F123" s="42" t="s">
        <v>1947</v>
      </c>
      <c r="G123" s="42" t="s">
        <v>1948</v>
      </c>
      <c r="H123" s="42" t="s">
        <v>1949</v>
      </c>
      <c r="I123" s="42" t="s">
        <v>1948</v>
      </c>
      <c r="J123" s="41" t="e">
        <f>AVERAGE(#REF!,#REF!,#REF!,#REF!,#REF!)</f>
        <v>#REF!</v>
      </c>
      <c r="K123" s="39" t="e">
        <f t="shared" si="3"/>
        <v>#REF!</v>
      </c>
      <c r="L123" s="42" t="e">
        <f t="shared" si="5"/>
        <v>#REF!</v>
      </c>
    </row>
    <row r="124" spans="2:12" ht="15" x14ac:dyDescent="0.3">
      <c r="B124" s="39">
        <f t="shared" si="4"/>
        <v>112</v>
      </c>
      <c r="C124" s="26">
        <v>24063001</v>
      </c>
      <c r="D124" s="27" t="s">
        <v>1574</v>
      </c>
      <c r="E124" s="27" t="s">
        <v>1762</v>
      </c>
      <c r="F124" s="42" t="s">
        <v>1947</v>
      </c>
      <c r="G124" s="42" t="s">
        <v>1948</v>
      </c>
      <c r="H124" s="42" t="s">
        <v>1949</v>
      </c>
      <c r="I124" s="42" t="s">
        <v>1948</v>
      </c>
      <c r="J124" s="41" t="e">
        <f>AVERAGE(#REF!,#REF!,#REF!,#REF!,#REF!)</f>
        <v>#REF!</v>
      </c>
      <c r="K124" s="39" t="e">
        <f t="shared" si="3"/>
        <v>#REF!</v>
      </c>
      <c r="L124" s="42" t="e">
        <f t="shared" si="5"/>
        <v>#REF!</v>
      </c>
    </row>
    <row r="125" spans="2:12" ht="15" x14ac:dyDescent="0.3">
      <c r="B125" s="39">
        <f t="shared" si="4"/>
        <v>113</v>
      </c>
      <c r="C125" s="26">
        <v>24068001</v>
      </c>
      <c r="D125" s="27" t="s">
        <v>1575</v>
      </c>
      <c r="E125" s="27" t="s">
        <v>1764</v>
      </c>
      <c r="F125" s="42" t="s">
        <v>1947</v>
      </c>
      <c r="G125" s="42" t="s">
        <v>1948</v>
      </c>
      <c r="H125" s="42" t="s">
        <v>1949</v>
      </c>
      <c r="I125" s="42" t="s">
        <v>1948</v>
      </c>
      <c r="J125" s="41" t="e">
        <f>AVERAGE(#REF!,#REF!,#REF!,#REF!,#REF!)</f>
        <v>#REF!</v>
      </c>
      <c r="K125" s="39" t="e">
        <f t="shared" si="3"/>
        <v>#REF!</v>
      </c>
      <c r="L125" s="42" t="e">
        <f t="shared" si="5"/>
        <v>#REF!</v>
      </c>
    </row>
    <row r="126" spans="2:12" ht="15" x14ac:dyDescent="0.3">
      <c r="B126" s="39">
        <f t="shared" si="4"/>
        <v>114</v>
      </c>
      <c r="C126" s="26">
        <v>24068002</v>
      </c>
      <c r="D126" s="27" t="s">
        <v>1576</v>
      </c>
      <c r="E126" s="27" t="s">
        <v>1764</v>
      </c>
      <c r="F126" s="42" t="s">
        <v>1947</v>
      </c>
      <c r="G126" s="42" t="s">
        <v>1948</v>
      </c>
      <c r="H126" s="42" t="s">
        <v>1949</v>
      </c>
      <c r="I126" s="42" t="s">
        <v>1948</v>
      </c>
      <c r="J126" s="41" t="e">
        <f>AVERAGE(#REF!,#REF!,#REF!,#REF!,#REF!)</f>
        <v>#REF!</v>
      </c>
      <c r="K126" s="39" t="e">
        <f t="shared" si="3"/>
        <v>#REF!</v>
      </c>
      <c r="L126" s="42" t="e">
        <f t="shared" si="5"/>
        <v>#REF!</v>
      </c>
    </row>
    <row r="127" spans="2:12" ht="15" x14ac:dyDescent="0.3">
      <c r="B127" s="39">
        <f t="shared" si="4"/>
        <v>115</v>
      </c>
      <c r="C127" s="26">
        <v>24070001</v>
      </c>
      <c r="D127" s="27" t="s">
        <v>1577</v>
      </c>
      <c r="E127" s="27" t="s">
        <v>1767</v>
      </c>
      <c r="F127" s="42" t="s">
        <v>1947</v>
      </c>
      <c r="G127" s="42" t="s">
        <v>1948</v>
      </c>
      <c r="H127" s="42" t="s">
        <v>1949</v>
      </c>
      <c r="I127" s="42" t="s">
        <v>1948</v>
      </c>
      <c r="J127" s="41" t="e">
        <f>AVERAGE(#REF!,#REF!,#REF!,#REF!,#REF!)</f>
        <v>#REF!</v>
      </c>
      <c r="K127" s="39" t="e">
        <f t="shared" si="3"/>
        <v>#REF!</v>
      </c>
      <c r="L127" s="42" t="e">
        <f t="shared" si="5"/>
        <v>#REF!</v>
      </c>
    </row>
    <row r="128" spans="2:12" ht="15" x14ac:dyDescent="0.3">
      <c r="B128" s="39">
        <f t="shared" si="4"/>
        <v>116</v>
      </c>
      <c r="C128" s="26">
        <v>24070002</v>
      </c>
      <c r="D128" s="27" t="s">
        <v>1578</v>
      </c>
      <c r="E128" s="27" t="s">
        <v>1767</v>
      </c>
      <c r="F128" s="42" t="s">
        <v>1947</v>
      </c>
      <c r="G128" s="42" t="s">
        <v>1948</v>
      </c>
      <c r="H128" s="42" t="s">
        <v>1949</v>
      </c>
      <c r="I128" s="42" t="s">
        <v>1948</v>
      </c>
      <c r="J128" s="41" t="e">
        <f>AVERAGE(#REF!,#REF!,#REF!,#REF!,#REF!)</f>
        <v>#REF!</v>
      </c>
      <c r="K128" s="39" t="e">
        <f t="shared" si="3"/>
        <v>#REF!</v>
      </c>
      <c r="L128" s="42" t="e">
        <f t="shared" si="5"/>
        <v>#REF!</v>
      </c>
    </row>
    <row r="129" spans="2:12" ht="15" x14ac:dyDescent="0.3">
      <c r="B129" s="39">
        <f t="shared" si="4"/>
        <v>117</v>
      </c>
      <c r="C129" s="26">
        <v>24070003</v>
      </c>
      <c r="D129" s="27" t="s">
        <v>1579</v>
      </c>
      <c r="E129" s="27" t="s">
        <v>1767</v>
      </c>
      <c r="F129" s="42" t="s">
        <v>1947</v>
      </c>
      <c r="G129" s="42" t="s">
        <v>1948</v>
      </c>
      <c r="H129" s="42" t="s">
        <v>1949</v>
      </c>
      <c r="I129" s="42" t="s">
        <v>1948</v>
      </c>
      <c r="J129" s="41" t="e">
        <f>AVERAGE(#REF!,#REF!,#REF!,#REF!,#REF!)</f>
        <v>#REF!</v>
      </c>
      <c r="K129" s="39" t="e">
        <f t="shared" si="3"/>
        <v>#REF!</v>
      </c>
      <c r="L129" s="42" t="e">
        <f t="shared" si="5"/>
        <v>#REF!</v>
      </c>
    </row>
    <row r="130" spans="2:12" ht="15" x14ac:dyDescent="0.3">
      <c r="B130" s="39">
        <f t="shared" si="4"/>
        <v>118</v>
      </c>
      <c r="C130" s="26">
        <v>24072001</v>
      </c>
      <c r="D130" s="27" t="s">
        <v>1580</v>
      </c>
      <c r="E130" s="27" t="s">
        <v>1771</v>
      </c>
      <c r="F130" s="42" t="s">
        <v>1947</v>
      </c>
      <c r="G130" s="42" t="s">
        <v>1948</v>
      </c>
      <c r="H130" s="42" t="s">
        <v>1949</v>
      </c>
      <c r="I130" s="42" t="s">
        <v>1948</v>
      </c>
      <c r="J130" s="41" t="e">
        <f>AVERAGE(#REF!,#REF!,#REF!,#REF!,#REF!)</f>
        <v>#REF!</v>
      </c>
      <c r="K130" s="39" t="e">
        <f t="shared" si="3"/>
        <v>#REF!</v>
      </c>
      <c r="L130" s="42" t="e">
        <f t="shared" si="5"/>
        <v>#REF!</v>
      </c>
    </row>
    <row r="131" spans="2:12" ht="15" x14ac:dyDescent="0.3">
      <c r="B131" s="39">
        <f t="shared" si="4"/>
        <v>119</v>
      </c>
      <c r="C131" s="26">
        <v>24073001</v>
      </c>
      <c r="D131" s="27" t="s">
        <v>1581</v>
      </c>
      <c r="E131" s="27" t="s">
        <v>1773</v>
      </c>
      <c r="F131" s="42" t="s">
        <v>1947</v>
      </c>
      <c r="G131" s="42" t="s">
        <v>1948</v>
      </c>
      <c r="H131" s="42" t="s">
        <v>1949</v>
      </c>
      <c r="I131" s="42" t="s">
        <v>1948</v>
      </c>
      <c r="J131" s="41" t="e">
        <f>AVERAGE(#REF!,#REF!,#REF!,#REF!,#REF!)</f>
        <v>#REF!</v>
      </c>
      <c r="K131" s="39" t="e">
        <f t="shared" si="3"/>
        <v>#REF!</v>
      </c>
      <c r="L131" s="42" t="e">
        <f t="shared" si="5"/>
        <v>#REF!</v>
      </c>
    </row>
    <row r="132" spans="2:12" ht="15" x14ac:dyDescent="0.3">
      <c r="B132" s="39">
        <f t="shared" si="4"/>
        <v>120</v>
      </c>
      <c r="C132" s="26">
        <v>24073002</v>
      </c>
      <c r="D132" s="27" t="s">
        <v>1582</v>
      </c>
      <c r="E132" s="27" t="s">
        <v>1773</v>
      </c>
      <c r="F132" s="42" t="s">
        <v>1947</v>
      </c>
      <c r="G132" s="42" t="s">
        <v>1948</v>
      </c>
      <c r="H132" s="42" t="s">
        <v>1949</v>
      </c>
      <c r="I132" s="42" t="s">
        <v>1948</v>
      </c>
      <c r="J132" s="41" t="e">
        <f>AVERAGE(#REF!,#REF!,#REF!,#REF!,#REF!)</f>
        <v>#REF!</v>
      </c>
      <c r="K132" s="39" t="e">
        <f t="shared" si="3"/>
        <v>#REF!</v>
      </c>
      <c r="L132" s="42" t="e">
        <f t="shared" si="5"/>
        <v>#REF!</v>
      </c>
    </row>
    <row r="133" spans="2:12" ht="15" x14ac:dyDescent="0.3">
      <c r="B133" s="39">
        <f t="shared" si="4"/>
        <v>121</v>
      </c>
      <c r="C133" s="26">
        <v>24073003</v>
      </c>
      <c r="D133" s="27" t="s">
        <v>1583</v>
      </c>
      <c r="E133" s="27" t="s">
        <v>1773</v>
      </c>
      <c r="F133" s="42" t="s">
        <v>1947</v>
      </c>
      <c r="G133" s="42" t="s">
        <v>1948</v>
      </c>
      <c r="H133" s="42" t="s">
        <v>1949</v>
      </c>
      <c r="I133" s="42" t="s">
        <v>1948</v>
      </c>
      <c r="J133" s="41" t="e">
        <f>AVERAGE(#REF!,#REF!,#REF!,#REF!,#REF!)</f>
        <v>#REF!</v>
      </c>
      <c r="K133" s="39" t="e">
        <f t="shared" si="3"/>
        <v>#REF!</v>
      </c>
      <c r="L133" s="42" t="e">
        <f t="shared" si="5"/>
        <v>#REF!</v>
      </c>
    </row>
    <row r="134" spans="2:12" ht="15" x14ac:dyDescent="0.3">
      <c r="B134" s="39">
        <f t="shared" si="4"/>
        <v>122</v>
      </c>
      <c r="C134" s="26">
        <v>24074001</v>
      </c>
      <c r="D134" s="27" t="s">
        <v>1584</v>
      </c>
      <c r="E134" s="27" t="s">
        <v>1777</v>
      </c>
      <c r="F134" s="42" t="s">
        <v>1947</v>
      </c>
      <c r="G134" s="42" t="s">
        <v>1948</v>
      </c>
      <c r="H134" s="42" t="s">
        <v>1949</v>
      </c>
      <c r="I134" s="42" t="s">
        <v>1948</v>
      </c>
      <c r="J134" s="41" t="e">
        <f>AVERAGE(#REF!,#REF!,#REF!,#REF!,#REF!)</f>
        <v>#REF!</v>
      </c>
      <c r="K134" s="39" t="e">
        <f t="shared" si="3"/>
        <v>#REF!</v>
      </c>
      <c r="L134" s="42" t="e">
        <f t="shared" si="5"/>
        <v>#REF!</v>
      </c>
    </row>
    <row r="135" spans="2:12" ht="15" x14ac:dyDescent="0.3">
      <c r="B135" s="39">
        <f t="shared" si="4"/>
        <v>123</v>
      </c>
      <c r="C135" s="26">
        <v>24075001</v>
      </c>
      <c r="D135" s="27" t="s">
        <v>1585</v>
      </c>
      <c r="E135" s="27" t="s">
        <v>1779</v>
      </c>
      <c r="F135" s="42" t="s">
        <v>1947</v>
      </c>
      <c r="G135" s="42" t="s">
        <v>1948</v>
      </c>
      <c r="H135" s="42" t="s">
        <v>1949</v>
      </c>
      <c r="I135" s="42" t="s">
        <v>1948</v>
      </c>
      <c r="J135" s="41" t="e">
        <f>AVERAGE(#REF!,#REF!,#REF!,#REF!,#REF!)</f>
        <v>#REF!</v>
      </c>
      <c r="K135" s="39" t="e">
        <f t="shared" si="3"/>
        <v>#REF!</v>
      </c>
      <c r="L135" s="42" t="e">
        <f t="shared" si="5"/>
        <v>#REF!</v>
      </c>
    </row>
    <row r="136" spans="2:12" ht="15" x14ac:dyDescent="0.3">
      <c r="B136" s="39">
        <f t="shared" si="4"/>
        <v>124</v>
      </c>
      <c r="C136" s="26">
        <v>24075002</v>
      </c>
      <c r="D136" s="27" t="s">
        <v>1586</v>
      </c>
      <c r="E136" s="27" t="s">
        <v>1779</v>
      </c>
      <c r="F136" s="42" t="s">
        <v>1947</v>
      </c>
      <c r="G136" s="42" t="s">
        <v>1948</v>
      </c>
      <c r="H136" s="42" t="s">
        <v>1949</v>
      </c>
      <c r="I136" s="42" t="s">
        <v>1948</v>
      </c>
      <c r="J136" s="41" t="e">
        <f>AVERAGE(#REF!,#REF!,#REF!,#REF!,#REF!)</f>
        <v>#REF!</v>
      </c>
      <c r="K136" s="39" t="e">
        <f t="shared" si="3"/>
        <v>#REF!</v>
      </c>
      <c r="L136" s="42" t="e">
        <f t="shared" si="5"/>
        <v>#REF!</v>
      </c>
    </row>
    <row r="137" spans="2:12" ht="15" x14ac:dyDescent="0.3">
      <c r="B137" s="39">
        <f t="shared" si="4"/>
        <v>125</v>
      </c>
      <c r="C137" s="26">
        <v>24075003</v>
      </c>
      <c r="D137" s="27" t="s">
        <v>1587</v>
      </c>
      <c r="E137" s="27" t="s">
        <v>1779</v>
      </c>
      <c r="F137" s="42" t="s">
        <v>1947</v>
      </c>
      <c r="G137" s="42" t="s">
        <v>1948</v>
      </c>
      <c r="H137" s="42" t="s">
        <v>1949</v>
      </c>
      <c r="I137" s="42" t="s">
        <v>1948</v>
      </c>
      <c r="J137" s="41" t="e">
        <f>AVERAGE(#REF!,#REF!,#REF!,#REF!,#REF!)</f>
        <v>#REF!</v>
      </c>
      <c r="K137" s="39" t="e">
        <f t="shared" si="3"/>
        <v>#REF!</v>
      </c>
      <c r="L137" s="42" t="e">
        <f t="shared" si="5"/>
        <v>#REF!</v>
      </c>
    </row>
    <row r="138" spans="2:12" ht="15" x14ac:dyDescent="0.3">
      <c r="B138" s="39">
        <f t="shared" si="4"/>
        <v>126</v>
      </c>
      <c r="C138" s="26">
        <v>24076001</v>
      </c>
      <c r="D138" s="27" t="s">
        <v>1588</v>
      </c>
      <c r="E138" s="27" t="s">
        <v>1783</v>
      </c>
      <c r="F138" s="42" t="s">
        <v>1947</v>
      </c>
      <c r="G138" s="42" t="s">
        <v>1948</v>
      </c>
      <c r="H138" s="42" t="s">
        <v>1949</v>
      </c>
      <c r="I138" s="42" t="s">
        <v>1948</v>
      </c>
      <c r="J138" s="41" t="e">
        <f>AVERAGE(#REF!,#REF!,#REF!,#REF!,#REF!)</f>
        <v>#REF!</v>
      </c>
      <c r="K138" s="39" t="e">
        <f t="shared" si="3"/>
        <v>#REF!</v>
      </c>
      <c r="L138" s="42" t="e">
        <f t="shared" si="5"/>
        <v>#REF!</v>
      </c>
    </row>
    <row r="139" spans="2:12" ht="15" x14ac:dyDescent="0.3">
      <c r="B139" s="39">
        <f t="shared" si="4"/>
        <v>127</v>
      </c>
      <c r="C139" s="26">
        <v>24076002</v>
      </c>
      <c r="D139" s="27" t="s">
        <v>1589</v>
      </c>
      <c r="E139" s="27" t="s">
        <v>1783</v>
      </c>
      <c r="F139" s="42" t="s">
        <v>1947</v>
      </c>
      <c r="G139" s="42" t="s">
        <v>1948</v>
      </c>
      <c r="H139" s="42" t="s">
        <v>1949</v>
      </c>
      <c r="I139" s="42" t="s">
        <v>1948</v>
      </c>
      <c r="J139" s="41" t="e">
        <f>AVERAGE(#REF!,#REF!,#REF!,#REF!,#REF!)</f>
        <v>#REF!</v>
      </c>
      <c r="K139" s="39" t="e">
        <f t="shared" si="3"/>
        <v>#REF!</v>
      </c>
      <c r="L139" s="42" t="e">
        <f t="shared" si="5"/>
        <v>#REF!</v>
      </c>
    </row>
    <row r="140" spans="2:12" ht="15" x14ac:dyDescent="0.3">
      <c r="B140" s="39">
        <f t="shared" si="4"/>
        <v>128</v>
      </c>
      <c r="C140" s="26">
        <v>24076003</v>
      </c>
      <c r="D140" s="27" t="s">
        <v>1590</v>
      </c>
      <c r="E140" s="27" t="s">
        <v>1783</v>
      </c>
      <c r="F140" s="42" t="s">
        <v>1947</v>
      </c>
      <c r="G140" s="42" t="s">
        <v>1948</v>
      </c>
      <c r="H140" s="42" t="s">
        <v>1949</v>
      </c>
      <c r="I140" s="42" t="s">
        <v>1948</v>
      </c>
      <c r="J140" s="41" t="e">
        <f>AVERAGE(#REF!,#REF!,#REF!,#REF!,#REF!)</f>
        <v>#REF!</v>
      </c>
      <c r="K140" s="39" t="e">
        <f t="shared" si="3"/>
        <v>#REF!</v>
      </c>
      <c r="L140" s="42" t="e">
        <f t="shared" si="5"/>
        <v>#REF!</v>
      </c>
    </row>
    <row r="141" spans="2:12" ht="15" x14ac:dyDescent="0.3">
      <c r="B141" s="39">
        <f t="shared" si="4"/>
        <v>129</v>
      </c>
      <c r="C141" s="26">
        <v>24078001</v>
      </c>
      <c r="D141" s="27" t="s">
        <v>1591</v>
      </c>
      <c r="E141" s="27" t="s">
        <v>1787</v>
      </c>
      <c r="F141" s="42" t="s">
        <v>1947</v>
      </c>
      <c r="G141" s="42" t="s">
        <v>1948</v>
      </c>
      <c r="H141" s="42" t="s">
        <v>1949</v>
      </c>
      <c r="I141" s="42" t="s">
        <v>1948</v>
      </c>
      <c r="J141" s="41" t="e">
        <f>AVERAGE(#REF!,#REF!,#REF!,#REF!,#REF!)</f>
        <v>#REF!</v>
      </c>
      <c r="K141" s="39" t="e">
        <f t="shared" si="3"/>
        <v>#REF!</v>
      </c>
      <c r="L141" s="42" t="e">
        <f t="shared" si="5"/>
        <v>#REF!</v>
      </c>
    </row>
    <row r="142" spans="2:12" ht="15" x14ac:dyDescent="0.3">
      <c r="B142" s="39">
        <f t="shared" si="4"/>
        <v>130</v>
      </c>
      <c r="C142" s="26">
        <v>24078002</v>
      </c>
      <c r="D142" s="27" t="s">
        <v>1592</v>
      </c>
      <c r="E142" s="27" t="s">
        <v>1787</v>
      </c>
      <c r="F142" s="42" t="s">
        <v>1947</v>
      </c>
      <c r="G142" s="42" t="s">
        <v>1948</v>
      </c>
      <c r="H142" s="42" t="s">
        <v>1949</v>
      </c>
      <c r="I142" s="42" t="s">
        <v>1948</v>
      </c>
      <c r="J142" s="41" t="e">
        <f>AVERAGE(#REF!,#REF!,#REF!,#REF!,#REF!)</f>
        <v>#REF!</v>
      </c>
      <c r="K142" s="39" t="e">
        <f t="shared" ref="K142:K158" si="6">IF(AND(J142&gt;=0,J142&lt;=0.5),"BAIK SEKALI",IF(AND(J142&gt;0.6,J142&lt;=1.5),"BAIK",IF(AND(J142&gt;1.5,J142&lt;=2.5),"SEDANG",IF(AND(J142&gt;2.5,J142&lt;=3.5),"RUSAK RINGAN",IF(AND(J142&gt;3.6,J142&lt;=4.5),"KRITIS",IF(AND(J142&gt;4.6,J142&lt;=5),"RUNTUH"))))))</f>
        <v>#REF!</v>
      </c>
      <c r="L142" s="42" t="e">
        <f t="shared" si="5"/>
        <v>#REF!</v>
      </c>
    </row>
    <row r="143" spans="2:12" ht="15" x14ac:dyDescent="0.3">
      <c r="B143" s="39">
        <f t="shared" ref="B143:B158" si="7">B142+1</f>
        <v>131</v>
      </c>
      <c r="C143" s="26">
        <v>24078003</v>
      </c>
      <c r="D143" s="27" t="s">
        <v>1593</v>
      </c>
      <c r="E143" s="27" t="s">
        <v>1787</v>
      </c>
      <c r="F143" s="42" t="s">
        <v>1947</v>
      </c>
      <c r="G143" s="42" t="s">
        <v>1948</v>
      </c>
      <c r="H143" s="42" t="s">
        <v>1949</v>
      </c>
      <c r="I143" s="42" t="s">
        <v>1948</v>
      </c>
      <c r="J143" s="41" t="e">
        <f>AVERAGE(#REF!,#REF!,#REF!,#REF!,#REF!)</f>
        <v>#REF!</v>
      </c>
      <c r="K143" s="39" t="e">
        <f t="shared" si="6"/>
        <v>#REF!</v>
      </c>
      <c r="L143" s="42" t="e">
        <f t="shared" ref="L143:L158" si="8">IF(AND(J143&gt;=0,J143&lt;=0.5),"PEMELIHARAAN RUTIN",IF(AND(J143&gt;0.06,J143&lt;=1.5),"PEMELIHARAAN RUTIN *)",IF(AND(J143&gt;1.5,J143&lt;=2.5),"PERBAIKAN/REHABILITASI",IF(AND(J143&gt;2.5,J143&lt;=3.5),"REHABILITASI",IF(AND(J143&gt;3.5,J143&lt;=4.5),"PENGGANTIAN",IF(AND(J143&gt;4.6,J143&lt;=5),"PEMBANGUNAN JEMBATAN BARU",0))))))</f>
        <v>#REF!</v>
      </c>
    </row>
    <row r="144" spans="2:12" ht="15" x14ac:dyDescent="0.3">
      <c r="B144" s="39">
        <f t="shared" si="7"/>
        <v>132</v>
      </c>
      <c r="C144" s="26">
        <v>24078004</v>
      </c>
      <c r="D144" s="27" t="s">
        <v>1594</v>
      </c>
      <c r="E144" s="27" t="s">
        <v>1787</v>
      </c>
      <c r="F144" s="42" t="s">
        <v>1947</v>
      </c>
      <c r="G144" s="42" t="s">
        <v>1948</v>
      </c>
      <c r="H144" s="42" t="s">
        <v>1949</v>
      </c>
      <c r="I144" s="42" t="s">
        <v>1948</v>
      </c>
      <c r="J144" s="41" t="e">
        <f>AVERAGE(#REF!,#REF!,#REF!,#REF!,#REF!)</f>
        <v>#REF!</v>
      </c>
      <c r="K144" s="39" t="e">
        <f t="shared" si="6"/>
        <v>#REF!</v>
      </c>
      <c r="L144" s="42" t="e">
        <f t="shared" si="8"/>
        <v>#REF!</v>
      </c>
    </row>
    <row r="145" spans="2:12" ht="15" x14ac:dyDescent="0.3">
      <c r="B145" s="39">
        <f t="shared" si="7"/>
        <v>133</v>
      </c>
      <c r="C145" s="26">
        <v>24078005</v>
      </c>
      <c r="D145" s="27" t="s">
        <v>1595</v>
      </c>
      <c r="E145" s="27" t="s">
        <v>1787</v>
      </c>
      <c r="F145" s="42" t="s">
        <v>1947</v>
      </c>
      <c r="G145" s="42" t="s">
        <v>1948</v>
      </c>
      <c r="H145" s="42" t="s">
        <v>1949</v>
      </c>
      <c r="I145" s="42" t="s">
        <v>1948</v>
      </c>
      <c r="J145" s="41" t="e">
        <f>AVERAGE(#REF!,#REF!,#REF!,#REF!,#REF!)</f>
        <v>#REF!</v>
      </c>
      <c r="K145" s="39" t="e">
        <f t="shared" si="6"/>
        <v>#REF!</v>
      </c>
      <c r="L145" s="42" t="e">
        <f t="shared" si="8"/>
        <v>#REF!</v>
      </c>
    </row>
    <row r="146" spans="2:12" ht="15" x14ac:dyDescent="0.3">
      <c r="B146" s="39">
        <f t="shared" si="7"/>
        <v>134</v>
      </c>
      <c r="C146" s="26">
        <v>24078006</v>
      </c>
      <c r="D146" s="27" t="s">
        <v>1596</v>
      </c>
      <c r="E146" s="27" t="s">
        <v>1787</v>
      </c>
      <c r="F146" s="42" t="s">
        <v>1947</v>
      </c>
      <c r="G146" s="42" t="s">
        <v>1948</v>
      </c>
      <c r="H146" s="42" t="s">
        <v>1949</v>
      </c>
      <c r="I146" s="42" t="s">
        <v>1948</v>
      </c>
      <c r="J146" s="41" t="e">
        <f>AVERAGE(#REF!,#REF!,#REF!,#REF!,#REF!)</f>
        <v>#REF!</v>
      </c>
      <c r="K146" s="39" t="e">
        <f t="shared" si="6"/>
        <v>#REF!</v>
      </c>
      <c r="L146" s="42" t="e">
        <f t="shared" si="8"/>
        <v>#REF!</v>
      </c>
    </row>
    <row r="147" spans="2:12" ht="15" x14ac:dyDescent="0.3">
      <c r="B147" s="39">
        <f t="shared" si="7"/>
        <v>135</v>
      </c>
      <c r="C147" s="26">
        <v>24078007</v>
      </c>
      <c r="D147" s="27" t="s">
        <v>1597</v>
      </c>
      <c r="E147" s="27" t="s">
        <v>1787</v>
      </c>
      <c r="F147" s="42" t="s">
        <v>1947</v>
      </c>
      <c r="G147" s="42" t="s">
        <v>1948</v>
      </c>
      <c r="H147" s="42" t="s">
        <v>1949</v>
      </c>
      <c r="I147" s="42" t="s">
        <v>1948</v>
      </c>
      <c r="J147" s="41" t="e">
        <f>AVERAGE(#REF!,#REF!,#REF!,#REF!,#REF!)</f>
        <v>#REF!</v>
      </c>
      <c r="K147" s="39" t="e">
        <f t="shared" si="6"/>
        <v>#REF!</v>
      </c>
      <c r="L147" s="42" t="e">
        <f t="shared" si="8"/>
        <v>#REF!</v>
      </c>
    </row>
    <row r="148" spans="2:12" ht="15" x14ac:dyDescent="0.3">
      <c r="B148" s="39">
        <f t="shared" si="7"/>
        <v>136</v>
      </c>
      <c r="C148" s="26">
        <v>24078008</v>
      </c>
      <c r="D148" s="27" t="s">
        <v>1598</v>
      </c>
      <c r="E148" s="27" t="s">
        <v>1787</v>
      </c>
      <c r="F148" s="42" t="s">
        <v>1947</v>
      </c>
      <c r="G148" s="42" t="s">
        <v>1948</v>
      </c>
      <c r="H148" s="42" t="s">
        <v>1949</v>
      </c>
      <c r="I148" s="42" t="s">
        <v>1948</v>
      </c>
      <c r="J148" s="41" t="e">
        <f>AVERAGE(#REF!,#REF!,#REF!,#REF!,#REF!)</f>
        <v>#REF!</v>
      </c>
      <c r="K148" s="39" t="e">
        <f t="shared" si="6"/>
        <v>#REF!</v>
      </c>
      <c r="L148" s="42" t="e">
        <f t="shared" si="8"/>
        <v>#REF!</v>
      </c>
    </row>
    <row r="149" spans="2:12" ht="15" x14ac:dyDescent="0.3">
      <c r="B149" s="39">
        <f t="shared" si="7"/>
        <v>137</v>
      </c>
      <c r="C149" s="26">
        <v>24078009</v>
      </c>
      <c r="D149" s="27" t="s">
        <v>1599</v>
      </c>
      <c r="E149" s="27" t="s">
        <v>1787</v>
      </c>
      <c r="F149" s="42" t="s">
        <v>1947</v>
      </c>
      <c r="G149" s="42" t="s">
        <v>1948</v>
      </c>
      <c r="H149" s="42" t="s">
        <v>1949</v>
      </c>
      <c r="I149" s="42" t="s">
        <v>1948</v>
      </c>
      <c r="J149" s="41" t="e">
        <f>AVERAGE(#REF!,#REF!,#REF!,#REF!,#REF!)</f>
        <v>#REF!</v>
      </c>
      <c r="K149" s="39" t="e">
        <f t="shared" si="6"/>
        <v>#REF!</v>
      </c>
      <c r="L149" s="42" t="e">
        <f t="shared" si="8"/>
        <v>#REF!</v>
      </c>
    </row>
    <row r="150" spans="2:12" ht="15" x14ac:dyDescent="0.3">
      <c r="B150" s="39">
        <f t="shared" si="7"/>
        <v>138</v>
      </c>
      <c r="C150" s="26">
        <v>24078010</v>
      </c>
      <c r="D150" s="27" t="s">
        <v>1600</v>
      </c>
      <c r="E150" s="27" t="s">
        <v>1787</v>
      </c>
      <c r="F150" s="42" t="s">
        <v>1947</v>
      </c>
      <c r="G150" s="42" t="s">
        <v>1948</v>
      </c>
      <c r="H150" s="42" t="s">
        <v>1949</v>
      </c>
      <c r="I150" s="42" t="s">
        <v>1948</v>
      </c>
      <c r="J150" s="41" t="e">
        <f>AVERAGE(#REF!,#REF!,#REF!,#REF!,#REF!)</f>
        <v>#REF!</v>
      </c>
      <c r="K150" s="39" t="e">
        <f t="shared" si="6"/>
        <v>#REF!</v>
      </c>
      <c r="L150" s="42" t="e">
        <f t="shared" si="8"/>
        <v>#REF!</v>
      </c>
    </row>
    <row r="151" spans="2:12" ht="15" x14ac:dyDescent="0.3">
      <c r="B151" s="39">
        <f t="shared" si="7"/>
        <v>139</v>
      </c>
      <c r="C151" s="26">
        <v>24078011</v>
      </c>
      <c r="D151" s="27" t="s">
        <v>1595</v>
      </c>
      <c r="E151" s="27" t="s">
        <v>1787</v>
      </c>
      <c r="F151" s="42" t="s">
        <v>1947</v>
      </c>
      <c r="G151" s="42" t="s">
        <v>1948</v>
      </c>
      <c r="H151" s="42" t="s">
        <v>1949</v>
      </c>
      <c r="I151" s="42" t="s">
        <v>1948</v>
      </c>
      <c r="J151" s="41" t="e">
        <f>AVERAGE(#REF!,#REF!,#REF!,#REF!,#REF!)</f>
        <v>#REF!</v>
      </c>
      <c r="K151" s="39" t="e">
        <f t="shared" si="6"/>
        <v>#REF!</v>
      </c>
      <c r="L151" s="42" t="e">
        <f t="shared" si="8"/>
        <v>#REF!</v>
      </c>
    </row>
    <row r="152" spans="2:12" ht="15" x14ac:dyDescent="0.3">
      <c r="B152" s="39">
        <f t="shared" si="7"/>
        <v>140</v>
      </c>
      <c r="C152" s="26">
        <v>24078012</v>
      </c>
      <c r="D152" s="27" t="s">
        <v>1601</v>
      </c>
      <c r="E152" s="27" t="s">
        <v>1787</v>
      </c>
      <c r="F152" s="42" t="s">
        <v>1947</v>
      </c>
      <c r="G152" s="42" t="s">
        <v>1948</v>
      </c>
      <c r="H152" s="42" t="s">
        <v>1949</v>
      </c>
      <c r="I152" s="42" t="s">
        <v>1948</v>
      </c>
      <c r="J152" s="41" t="e">
        <f>AVERAGE(#REF!,#REF!,#REF!,#REF!,#REF!)</f>
        <v>#REF!</v>
      </c>
      <c r="K152" s="39" t="e">
        <f t="shared" si="6"/>
        <v>#REF!</v>
      </c>
      <c r="L152" s="42" t="e">
        <f t="shared" si="8"/>
        <v>#REF!</v>
      </c>
    </row>
    <row r="153" spans="2:12" ht="15" x14ac:dyDescent="0.3">
      <c r="B153" s="39">
        <f t="shared" si="7"/>
        <v>141</v>
      </c>
      <c r="C153" s="26">
        <v>24078013</v>
      </c>
      <c r="D153" s="27" t="s">
        <v>1602</v>
      </c>
      <c r="E153" s="27" t="s">
        <v>1787</v>
      </c>
      <c r="F153" s="42" t="s">
        <v>1947</v>
      </c>
      <c r="G153" s="42" t="s">
        <v>1948</v>
      </c>
      <c r="H153" s="42" t="s">
        <v>1949</v>
      </c>
      <c r="I153" s="42" t="s">
        <v>1948</v>
      </c>
      <c r="J153" s="41" t="e">
        <f>AVERAGE(#REF!,#REF!,#REF!,#REF!,#REF!)</f>
        <v>#REF!</v>
      </c>
      <c r="K153" s="39" t="e">
        <f t="shared" si="6"/>
        <v>#REF!</v>
      </c>
      <c r="L153" s="42" t="e">
        <f t="shared" si="8"/>
        <v>#REF!</v>
      </c>
    </row>
    <row r="154" spans="2:12" ht="15" x14ac:dyDescent="0.3">
      <c r="B154" s="39">
        <f t="shared" si="7"/>
        <v>142</v>
      </c>
      <c r="C154" s="26">
        <v>24078014</v>
      </c>
      <c r="D154" s="27" t="s">
        <v>1603</v>
      </c>
      <c r="E154" s="27" t="s">
        <v>1787</v>
      </c>
      <c r="F154" s="42" t="s">
        <v>1947</v>
      </c>
      <c r="G154" s="42" t="s">
        <v>1948</v>
      </c>
      <c r="H154" s="42" t="s">
        <v>1949</v>
      </c>
      <c r="I154" s="42" t="s">
        <v>1948</v>
      </c>
      <c r="J154" s="41" t="e">
        <f>AVERAGE(#REF!,#REF!,#REF!,#REF!,#REF!)</f>
        <v>#REF!</v>
      </c>
      <c r="K154" s="39" t="e">
        <f t="shared" si="6"/>
        <v>#REF!</v>
      </c>
      <c r="L154" s="42" t="e">
        <f t="shared" si="8"/>
        <v>#REF!</v>
      </c>
    </row>
    <row r="155" spans="2:12" ht="15" x14ac:dyDescent="0.3">
      <c r="B155" s="39">
        <f t="shared" si="7"/>
        <v>143</v>
      </c>
      <c r="C155" s="26">
        <v>24078015</v>
      </c>
      <c r="D155" s="27" t="s">
        <v>1604</v>
      </c>
      <c r="E155" s="27" t="s">
        <v>1787</v>
      </c>
      <c r="F155" s="42" t="s">
        <v>1947</v>
      </c>
      <c r="G155" s="42" t="s">
        <v>1948</v>
      </c>
      <c r="H155" s="42" t="s">
        <v>1949</v>
      </c>
      <c r="I155" s="42" t="s">
        <v>1948</v>
      </c>
      <c r="J155" s="41" t="e">
        <f>AVERAGE(#REF!,#REF!,#REF!,#REF!,#REF!)</f>
        <v>#REF!</v>
      </c>
      <c r="K155" s="39" t="e">
        <f t="shared" si="6"/>
        <v>#REF!</v>
      </c>
      <c r="L155" s="42" t="e">
        <f t="shared" si="8"/>
        <v>#REF!</v>
      </c>
    </row>
    <row r="156" spans="2:12" ht="15" x14ac:dyDescent="0.3">
      <c r="B156" s="39">
        <f t="shared" si="7"/>
        <v>144</v>
      </c>
      <c r="C156" s="26">
        <v>24078016</v>
      </c>
      <c r="D156" s="27" t="s">
        <v>1605</v>
      </c>
      <c r="E156" s="27" t="s">
        <v>1787</v>
      </c>
      <c r="F156" s="42" t="s">
        <v>1947</v>
      </c>
      <c r="G156" s="42" t="s">
        <v>1948</v>
      </c>
      <c r="H156" s="42" t="s">
        <v>1949</v>
      </c>
      <c r="I156" s="42" t="s">
        <v>1948</v>
      </c>
      <c r="J156" s="41" t="e">
        <f>AVERAGE(#REF!,#REF!,#REF!,#REF!,#REF!)</f>
        <v>#REF!</v>
      </c>
      <c r="K156" s="39" t="e">
        <f t="shared" si="6"/>
        <v>#REF!</v>
      </c>
      <c r="L156" s="42" t="e">
        <f t="shared" si="8"/>
        <v>#REF!</v>
      </c>
    </row>
    <row r="157" spans="2:12" ht="15" x14ac:dyDescent="0.3">
      <c r="B157" s="39">
        <f t="shared" si="7"/>
        <v>145</v>
      </c>
      <c r="C157" s="26">
        <v>24078017</v>
      </c>
      <c r="D157" s="27" t="s">
        <v>1606</v>
      </c>
      <c r="E157" s="27" t="s">
        <v>1787</v>
      </c>
      <c r="F157" s="42" t="s">
        <v>1947</v>
      </c>
      <c r="G157" s="42" t="s">
        <v>1948</v>
      </c>
      <c r="H157" s="42" t="s">
        <v>1949</v>
      </c>
      <c r="I157" s="42" t="s">
        <v>1948</v>
      </c>
      <c r="J157" s="41" t="e">
        <f>AVERAGE(#REF!,#REF!,#REF!,#REF!,#REF!)</f>
        <v>#REF!</v>
      </c>
      <c r="K157" s="39" t="e">
        <f t="shared" si="6"/>
        <v>#REF!</v>
      </c>
      <c r="L157" s="42" t="e">
        <f t="shared" si="8"/>
        <v>#REF!</v>
      </c>
    </row>
    <row r="158" spans="2:12" ht="15" x14ac:dyDescent="0.3">
      <c r="B158" s="39">
        <f t="shared" si="7"/>
        <v>146</v>
      </c>
      <c r="C158" s="26">
        <v>24079001</v>
      </c>
      <c r="D158" s="27" t="s">
        <v>1607</v>
      </c>
      <c r="E158" s="27" t="s">
        <v>1805</v>
      </c>
      <c r="F158" s="42" t="s">
        <v>1947</v>
      </c>
      <c r="G158" s="42" t="s">
        <v>1948</v>
      </c>
      <c r="H158" s="42" t="s">
        <v>1949</v>
      </c>
      <c r="I158" s="42" t="s">
        <v>1948</v>
      </c>
      <c r="J158" s="41" t="e">
        <f>AVERAGE(#REF!,#REF!,#REF!,#REF!,#REF!)</f>
        <v>#REF!</v>
      </c>
      <c r="K158" s="39" t="e">
        <f t="shared" si="6"/>
        <v>#REF!</v>
      </c>
      <c r="L158" s="42" t="e">
        <f t="shared" si="8"/>
        <v>#REF!</v>
      </c>
    </row>
  </sheetData>
  <autoFilter ref="A13:X158" xr:uid="{05EDBE2D-B78D-45FE-9C88-2AB44590F2E0}"/>
  <mergeCells count="15">
    <mergeCell ref="B8:B12"/>
    <mergeCell ref="C8:C12"/>
    <mergeCell ref="D8:D12"/>
    <mergeCell ref="E8:E12"/>
    <mergeCell ref="B2:L2"/>
    <mergeCell ref="B3:C3"/>
    <mergeCell ref="B4:C4"/>
    <mergeCell ref="B5:C5"/>
    <mergeCell ref="B6:C6"/>
    <mergeCell ref="L8:L12"/>
    <mergeCell ref="F10:G11"/>
    <mergeCell ref="H10:I11"/>
    <mergeCell ref="F8:I9"/>
    <mergeCell ref="J8:J12"/>
    <mergeCell ref="K8:K12"/>
  </mergeCells>
  <conditionalFormatting sqref="J13:J158">
    <cfRule type="cellIs" dxfId="275" priority="13" operator="between">
      <formula>4.6</formula>
      <formula>5.6</formula>
    </cfRule>
    <cfRule type="cellIs" dxfId="274" priority="14" operator="between">
      <formula>3.6</formula>
      <formula>4.5</formula>
    </cfRule>
    <cfRule type="cellIs" dxfId="273" priority="15" operator="between">
      <formula>2.6</formula>
      <formula>3.5</formula>
    </cfRule>
    <cfRule type="cellIs" dxfId="272" priority="16" operator="between">
      <formula>1.6</formula>
      <formula>2.5</formula>
    </cfRule>
    <cfRule type="cellIs" dxfId="271" priority="17" operator="between">
      <formula>0.6</formula>
      <formula>1.5</formula>
    </cfRule>
    <cfRule type="cellIs" dxfId="270" priority="18" operator="between">
      <formula>0</formula>
      <formula>0.5</formula>
    </cfRule>
  </conditionalFormatting>
  <conditionalFormatting sqref="K13:K158">
    <cfRule type="containsText" dxfId="269" priority="3" operator="containsText" text="BAIK SEKALI">
      <formula>NOT(ISERROR(SEARCH("BAIK SEKALI",K13)))</formula>
    </cfRule>
    <cfRule type="containsText" dxfId="268" priority="8" operator="containsText" text="RUNTUH">
      <formula>NOT(ISERROR(SEARCH("RUNTUH",K13)))</formula>
    </cfRule>
    <cfRule type="containsText" dxfId="267" priority="9" operator="containsText" text="KRITIS">
      <formula>NOT(ISERROR(SEARCH("KRITIS",K13)))</formula>
    </cfRule>
    <cfRule type="containsText" dxfId="266" priority="10" operator="containsText" text="RUSAK RINGAN">
      <formula>NOT(ISERROR(SEARCH("RUSAK RINGAN",K13)))</formula>
    </cfRule>
    <cfRule type="containsText" dxfId="265" priority="11" operator="containsText" text="SEDANG">
      <formula>NOT(ISERROR(SEARCH("SEDANG",K13)))</formula>
    </cfRule>
    <cfRule type="containsText" dxfId="264" priority="12" operator="containsText" text="BAIK">
      <formula>NOT(ISERROR(SEARCH("BAIK",K13)))</formula>
    </cfRule>
  </conditionalFormatting>
  <conditionalFormatting sqref="L13:L158">
    <cfRule type="containsText" dxfId="263" priority="1" operator="containsText" text="PEMELIHARAAN RUTIN *)">
      <formula>NOT(ISERROR(SEARCH("PEMELIHARAAN RUTIN *)",L13)))</formula>
    </cfRule>
    <cfRule type="containsText" dxfId="262" priority="2" operator="containsText" text="PERBAIKAN/REHABILITASI">
      <formula>NOT(ISERROR(SEARCH("PERBAIKAN/REHABILITASI",L13)))</formula>
    </cfRule>
    <cfRule type="containsText" dxfId="261" priority="4" operator="containsText" text="PEMBANGUNAN JEMBATAN BARU">
      <formula>NOT(ISERROR(SEARCH("PEMBANGUNAN JEMBATAN BARU",L13)))</formula>
    </cfRule>
    <cfRule type="containsText" dxfId="260" priority="5" operator="containsText" text="PENGGANTIAN">
      <formula>NOT(ISERROR(SEARCH("PENGGANTIAN",L13)))</formula>
    </cfRule>
    <cfRule type="containsText" dxfId="259" priority="6" operator="containsText" text="REHABILITASI">
      <formula>NOT(ISERROR(SEARCH("REHABILITASI",L13)))</formula>
    </cfRule>
    <cfRule type="containsText" dxfId="258" priority="7" operator="containsText" text="PEMELIHARAAN RUTIN">
      <formula>NOT(ISERROR(SEARCH("PEMELIHARAAN RUTIN",L13)))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E349-357B-49D7-B570-4E26D4845927}">
  <sheetPr>
    <tabColor rgb="FF00B050"/>
  </sheetPr>
  <dimension ref="B1:M155"/>
  <sheetViews>
    <sheetView topLeftCell="E1" zoomScale="110" zoomScaleNormal="110" workbookViewId="0">
      <pane ySplit="9" topLeftCell="A145" activePane="bottomLeft" state="frozen"/>
      <selection pane="bottomLeft" activeCell="B8" sqref="B8:L155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7.109375" style="32" customWidth="1"/>
    <col min="6" max="6" width="11.6640625" style="32" customWidth="1"/>
    <col min="7" max="7" width="10.5546875" style="32" customWidth="1"/>
    <col min="8" max="8" width="13.6640625" style="32" customWidth="1"/>
    <col min="9" max="9" width="11.33203125" style="32" customWidth="1"/>
    <col min="10" max="10" width="12.109375" style="32" customWidth="1"/>
    <col min="11" max="11" width="11" style="32" customWidth="1"/>
    <col min="12" max="12" width="17.109375" style="32" customWidth="1"/>
    <col min="13" max="13" width="33.44140625" style="32" customWidth="1"/>
    <col min="14" max="15" width="3.44140625" style="32" customWidth="1"/>
    <col min="16" max="16" width="4.44140625" style="32" customWidth="1"/>
    <col min="17" max="19" width="8.88671875" style="32"/>
    <col min="20" max="20" width="26.88671875" style="32" bestFit="1" customWidth="1"/>
    <col min="21" max="22" width="8.88671875" style="32"/>
    <col min="23" max="23" width="14.5546875" style="32" bestFit="1" customWidth="1"/>
    <col min="24" max="24" width="12.88671875" style="32" bestFit="1" customWidth="1"/>
    <col min="25" max="25" width="8.44140625" style="32" bestFit="1" customWidth="1"/>
    <col min="26" max="16384" width="8.88671875" style="32"/>
  </cols>
  <sheetData>
    <row r="1" spans="2:13" ht="6.6" customHeight="1" x14ac:dyDescent="0.3"/>
    <row r="2" spans="2:13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">
      <c r="B3" s="117" t="s">
        <v>1898</v>
      </c>
      <c r="C3" s="117"/>
      <c r="D3" s="34" t="s">
        <v>1902</v>
      </c>
    </row>
    <row r="4" spans="2:13" x14ac:dyDescent="0.3">
      <c r="B4" s="117" t="s">
        <v>1899</v>
      </c>
      <c r="C4" s="117"/>
      <c r="D4" s="34" t="s">
        <v>1903</v>
      </c>
    </row>
    <row r="5" spans="2:13" x14ac:dyDescent="0.3">
      <c r="B5" s="117" t="s">
        <v>1900</v>
      </c>
      <c r="C5" s="117"/>
      <c r="D5" s="34" t="s">
        <v>1905</v>
      </c>
    </row>
    <row r="6" spans="2:13" x14ac:dyDescent="0.3">
      <c r="B6" s="117" t="s">
        <v>1901</v>
      </c>
      <c r="C6" s="117"/>
      <c r="D6" s="34" t="s">
        <v>1904</v>
      </c>
    </row>
    <row r="8" spans="2:13" ht="19.2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9" t="s">
        <v>1950</v>
      </c>
      <c r="G8" s="120"/>
      <c r="H8" s="120"/>
      <c r="I8" s="120"/>
      <c r="J8" s="121"/>
      <c r="K8" s="113" t="s">
        <v>1454</v>
      </c>
      <c r="L8" s="113" t="s">
        <v>1917</v>
      </c>
      <c r="M8" s="111" t="s">
        <v>1460</v>
      </c>
    </row>
    <row r="9" spans="2:13" ht="32.4" customHeight="1" x14ac:dyDescent="0.3">
      <c r="B9" s="111"/>
      <c r="C9" s="112"/>
      <c r="D9" s="115"/>
      <c r="E9" s="111"/>
      <c r="F9" s="37" t="s">
        <v>1951</v>
      </c>
      <c r="G9" s="37" t="s">
        <v>1450</v>
      </c>
      <c r="H9" s="37" t="s">
        <v>1451</v>
      </c>
      <c r="I9" s="37" t="s">
        <v>1452</v>
      </c>
      <c r="J9" s="36" t="s">
        <v>1453</v>
      </c>
      <c r="K9" s="115"/>
      <c r="L9" s="115"/>
      <c r="M9" s="118"/>
    </row>
    <row r="10" spans="2:13" ht="15" x14ac:dyDescent="0.3">
      <c r="B10" s="39">
        <v>1</v>
      </c>
      <c r="C10" s="25" t="s">
        <v>1463</v>
      </c>
      <c r="D10" s="27" t="s">
        <v>1471</v>
      </c>
      <c r="E10" s="27" t="s">
        <v>1609</v>
      </c>
      <c r="F10" s="39"/>
      <c r="G10" s="39"/>
      <c r="H10" s="39"/>
      <c r="I10" s="39"/>
      <c r="J10" s="39"/>
      <c r="K10" s="40" t="e">
        <f t="shared" ref="K10:K41" si="0">AVERAGE(F10,G10,H10,I10,J10)</f>
        <v>#DIV/0!</v>
      </c>
      <c r="L10" s="39" t="e">
        <f t="shared" ref="L10:L74" si="1">IF(AND(K10&gt;=0,K10&lt;=0.5),"BAIK SEKALI",IF(AND(K10&gt;0.6,K10&lt;=1.5),"BAIK",IF(AND(K10&gt;1.5,K10&lt;=2.5),"SEDANG",IF(AND(K10&gt;2.5,K10&lt;=3.5),"RUSAK RINGAN",IF(AND(K10&gt;3.6,K10&lt;=4.5),"KRITIS",IF(AND(K10&gt;4.6,K10&lt;=5),"RUNTUH"))))))</f>
        <v>#DIV/0!</v>
      </c>
      <c r="M10" s="42" t="e">
        <f>IF(AND(K10&gt;=0,K10&lt;=0.5),"PEMELIHARAAN RUTIN",IF(AND(K10&gt;0.06,K10&lt;=1.5),"PEMELIHARAAN RUTIN",IF(AND(K10&gt;1.5,K10&lt;=2.5),"PERBAIKAN/REHABILITASI",IF(AND(K10&gt;2.5,K10&lt;=3.5),"REHABILITASI",IF(AND(K10&gt;3.5,K10&lt;=4.5),"PENGGANTIAN",IF(AND(K10&gt;4.6,K10&lt;=5),"PEMBANGUNAN JEMBATAN BARU",0))))))</f>
        <v>#DIV/0!</v>
      </c>
    </row>
    <row r="11" spans="2:13" ht="15" x14ac:dyDescent="0.3">
      <c r="B11" s="39">
        <f>B10+1</f>
        <v>2</v>
      </c>
      <c r="C11" s="25" t="s">
        <v>1464</v>
      </c>
      <c r="D11" s="27" t="s">
        <v>1926</v>
      </c>
      <c r="E11" s="27" t="s">
        <v>1611</v>
      </c>
      <c r="F11" s="39">
        <v>1</v>
      </c>
      <c r="G11" s="39">
        <v>1</v>
      </c>
      <c r="H11" s="39">
        <v>1</v>
      </c>
      <c r="I11" s="39">
        <v>1</v>
      </c>
      <c r="J11" s="39">
        <v>1</v>
      </c>
      <c r="K11" s="41">
        <f t="shared" si="0"/>
        <v>1</v>
      </c>
      <c r="L11" s="39" t="str">
        <f t="shared" si="1"/>
        <v>BAIK</v>
      </c>
      <c r="M11" s="42" t="str">
        <f>IF(AND(K11&gt;=0,K11&lt;=0.5),"PEMELIHARAAN RUTIN",IF(AND(K11&gt;0.06,K11&lt;=1.5),"PEMELIHARAAN RUTIN *)",IF(AND(K11&gt;1.5,K11&lt;=2.5),"PERBAIKAN/REHABILITASI",IF(AND(K11&gt;2.5,K11&lt;=3.5),"REHABILITASI",IF(AND(K11&gt;3.5,K11&lt;=4.5),"PENGGANTIAN",IF(AND(K11&gt;4.6,K11&lt;=5),"PEMBANGUNAN JEMBATAN BARU",0))))))</f>
        <v>PEMELIHARAAN RUTIN *)</v>
      </c>
    </row>
    <row r="12" spans="2:13" ht="15" x14ac:dyDescent="0.3">
      <c r="B12" s="39">
        <f t="shared" ref="B12:B75" si="2">B11+1</f>
        <v>3</v>
      </c>
      <c r="C12" s="25" t="s">
        <v>1465</v>
      </c>
      <c r="D12" s="27" t="s">
        <v>1472</v>
      </c>
      <c r="E12" s="27" t="s">
        <v>1611</v>
      </c>
      <c r="F12" s="39">
        <v>1</v>
      </c>
      <c r="G12" s="39">
        <v>1</v>
      </c>
      <c r="H12" s="39">
        <v>2</v>
      </c>
      <c r="I12" s="39">
        <v>1</v>
      </c>
      <c r="J12" s="39">
        <v>1</v>
      </c>
      <c r="K12" s="41">
        <f t="shared" si="0"/>
        <v>1.2</v>
      </c>
      <c r="L12" s="39" t="str">
        <f t="shared" si="1"/>
        <v>BAIK</v>
      </c>
      <c r="M12" s="42" t="str">
        <f t="shared" ref="M12:M75" si="3">IF(AND(K12&gt;=0,K12&lt;=0.5),"PEMELIHARAAN RUTIN",IF(AND(K12&gt;0.06,K12&lt;=1.5),"PEMELIHARAAN RUTIN *)",IF(AND(K12&gt;1.5,K12&lt;=2.5),"PERBAIKAN/REHABILITASI",IF(AND(K12&gt;2.5,K12&lt;=3.5),"REHABILITASI",IF(AND(K12&gt;3.5,K12&lt;=4.5),"PENGGANTIAN",IF(AND(K12&gt;4.6,K12&lt;=5),"PEMBANGUNAN JEMBATAN BARU",0))))))</f>
        <v>PEMELIHARAAN RUTIN *)</v>
      </c>
    </row>
    <row r="13" spans="2:13" ht="15" x14ac:dyDescent="0.3">
      <c r="B13" s="39">
        <f t="shared" si="2"/>
        <v>4</v>
      </c>
      <c r="C13" s="25" t="s">
        <v>1466</v>
      </c>
      <c r="D13" s="27" t="s">
        <v>1927</v>
      </c>
      <c r="E13" s="27" t="s">
        <v>1611</v>
      </c>
      <c r="F13" s="39">
        <v>1</v>
      </c>
      <c r="G13" s="39">
        <v>1</v>
      </c>
      <c r="H13" s="39">
        <v>3</v>
      </c>
      <c r="I13" s="39">
        <v>1</v>
      </c>
      <c r="J13" s="39">
        <v>1</v>
      </c>
      <c r="K13" s="41">
        <f t="shared" si="0"/>
        <v>1.4</v>
      </c>
      <c r="L13" s="39" t="str">
        <f t="shared" si="1"/>
        <v>BAIK</v>
      </c>
      <c r="M13" s="42" t="str">
        <f t="shared" si="3"/>
        <v>PEMELIHARAAN RUTIN *)</v>
      </c>
    </row>
    <row r="14" spans="2:13" ht="15" x14ac:dyDescent="0.3">
      <c r="B14" s="39">
        <f t="shared" si="2"/>
        <v>5</v>
      </c>
      <c r="C14" s="25" t="s">
        <v>1467</v>
      </c>
      <c r="D14" s="27" t="s">
        <v>1473</v>
      </c>
      <c r="E14" s="27" t="s">
        <v>1615</v>
      </c>
      <c r="F14" s="39">
        <v>1</v>
      </c>
      <c r="G14" s="39">
        <v>1</v>
      </c>
      <c r="H14" s="39">
        <v>1</v>
      </c>
      <c r="I14" s="39">
        <v>1</v>
      </c>
      <c r="J14" s="39">
        <v>1</v>
      </c>
      <c r="K14" s="41">
        <f t="shared" si="0"/>
        <v>1</v>
      </c>
      <c r="L14" s="39" t="str">
        <f t="shared" si="1"/>
        <v>BAIK</v>
      </c>
      <c r="M14" s="42" t="str">
        <f t="shared" si="3"/>
        <v>PEMELIHARAAN RUTIN *)</v>
      </c>
    </row>
    <row r="15" spans="2:13" ht="15" x14ac:dyDescent="0.3">
      <c r="B15" s="39">
        <f t="shared" si="2"/>
        <v>6</v>
      </c>
      <c r="C15" s="25" t="s">
        <v>1468</v>
      </c>
      <c r="D15" s="27" t="s">
        <v>1474</v>
      </c>
      <c r="E15" s="27" t="s">
        <v>1617</v>
      </c>
      <c r="F15" s="39">
        <v>1</v>
      </c>
      <c r="G15" s="39">
        <v>1</v>
      </c>
      <c r="H15" s="39">
        <v>1</v>
      </c>
      <c r="I15" s="39">
        <v>1</v>
      </c>
      <c r="J15" s="39">
        <v>1</v>
      </c>
      <c r="K15" s="41">
        <f t="shared" si="0"/>
        <v>1</v>
      </c>
      <c r="L15" s="39" t="str">
        <f t="shared" si="1"/>
        <v>BAIK</v>
      </c>
      <c r="M15" s="42" t="str">
        <f t="shared" si="3"/>
        <v>PEMELIHARAAN RUTIN *)</v>
      </c>
    </row>
    <row r="16" spans="2:13" ht="15" x14ac:dyDescent="0.3">
      <c r="B16" s="39">
        <f t="shared" si="2"/>
        <v>7</v>
      </c>
      <c r="C16" s="25" t="s">
        <v>1469</v>
      </c>
      <c r="D16" s="27" t="s">
        <v>1475</v>
      </c>
      <c r="E16" s="27" t="s">
        <v>1619</v>
      </c>
      <c r="F16" s="39">
        <v>1</v>
      </c>
      <c r="G16" s="39">
        <v>1</v>
      </c>
      <c r="H16" s="39">
        <v>3</v>
      </c>
      <c r="I16" s="39">
        <v>1</v>
      </c>
      <c r="J16" s="39">
        <v>1</v>
      </c>
      <c r="K16" s="41">
        <f t="shared" si="0"/>
        <v>1.4</v>
      </c>
      <c r="L16" s="39" t="str">
        <f t="shared" si="1"/>
        <v>BAIK</v>
      </c>
      <c r="M16" s="42" t="str">
        <f t="shared" si="3"/>
        <v>PEMELIHARAAN RUTIN *)</v>
      </c>
    </row>
    <row r="17" spans="2:13" ht="15" x14ac:dyDescent="0.3">
      <c r="B17" s="39">
        <f t="shared" si="2"/>
        <v>8</v>
      </c>
      <c r="C17" s="26">
        <v>24001135001</v>
      </c>
      <c r="D17" s="27" t="s">
        <v>1476</v>
      </c>
      <c r="E17" s="27" t="s">
        <v>1621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41">
        <f t="shared" si="0"/>
        <v>1</v>
      </c>
      <c r="L17" s="39" t="str">
        <f t="shared" si="1"/>
        <v>BAIK</v>
      </c>
      <c r="M17" s="42" t="str">
        <f t="shared" si="3"/>
        <v>PEMELIHARAAN RUTIN *)</v>
      </c>
    </row>
    <row r="18" spans="2:13" ht="15" x14ac:dyDescent="0.3">
      <c r="B18" s="39">
        <f t="shared" si="2"/>
        <v>9</v>
      </c>
      <c r="C18" s="26">
        <v>24002001</v>
      </c>
      <c r="D18" s="27" t="s">
        <v>1477</v>
      </c>
      <c r="E18" s="27" t="s">
        <v>1623</v>
      </c>
      <c r="F18" s="39">
        <v>1</v>
      </c>
      <c r="G18" s="39">
        <v>1</v>
      </c>
      <c r="H18" s="39">
        <v>3</v>
      </c>
      <c r="I18" s="39">
        <v>1</v>
      </c>
      <c r="J18" s="39">
        <v>1</v>
      </c>
      <c r="K18" s="41">
        <f t="shared" si="0"/>
        <v>1.4</v>
      </c>
      <c r="L18" s="39" t="str">
        <f t="shared" si="1"/>
        <v>BAIK</v>
      </c>
      <c r="M18" s="42" t="str">
        <f t="shared" si="3"/>
        <v>PEMELIHARAAN RUTIN *)</v>
      </c>
    </row>
    <row r="19" spans="2:13" ht="15" x14ac:dyDescent="0.3">
      <c r="B19" s="39">
        <f t="shared" si="2"/>
        <v>10</v>
      </c>
      <c r="C19" s="26">
        <v>24002002</v>
      </c>
      <c r="D19" s="27" t="s">
        <v>1478</v>
      </c>
      <c r="E19" s="27" t="s">
        <v>1623</v>
      </c>
      <c r="F19" s="39">
        <v>1</v>
      </c>
      <c r="G19" s="39">
        <v>1</v>
      </c>
      <c r="H19" s="39">
        <v>2</v>
      </c>
      <c r="I19" s="39">
        <v>1</v>
      </c>
      <c r="J19" s="39">
        <v>1</v>
      </c>
      <c r="K19" s="41">
        <f t="shared" si="0"/>
        <v>1.2</v>
      </c>
      <c r="L19" s="39" t="str">
        <f t="shared" si="1"/>
        <v>BAIK</v>
      </c>
      <c r="M19" s="42" t="str">
        <f t="shared" si="3"/>
        <v>PEMELIHARAAN RUTIN *)</v>
      </c>
    </row>
    <row r="20" spans="2:13" ht="15" x14ac:dyDescent="0.3">
      <c r="B20" s="39">
        <f t="shared" si="2"/>
        <v>11</v>
      </c>
      <c r="C20" s="26">
        <v>24002003</v>
      </c>
      <c r="D20" s="27" t="s">
        <v>1479</v>
      </c>
      <c r="E20" s="27" t="s">
        <v>1623</v>
      </c>
      <c r="F20" s="39">
        <v>5</v>
      </c>
      <c r="G20" s="39">
        <v>5</v>
      </c>
      <c r="H20" s="39">
        <v>5</v>
      </c>
      <c r="I20" s="39">
        <v>5</v>
      </c>
      <c r="J20" s="39">
        <v>4</v>
      </c>
      <c r="K20" s="41">
        <f t="shared" si="0"/>
        <v>4.8</v>
      </c>
      <c r="L20" s="39" t="str">
        <f t="shared" si="1"/>
        <v>RUNTUH</v>
      </c>
      <c r="M20" s="42" t="str">
        <f t="shared" si="3"/>
        <v>PEMBANGUNAN JEMBATAN BARU</v>
      </c>
    </row>
    <row r="21" spans="2:13" ht="15" x14ac:dyDescent="0.3">
      <c r="B21" s="39">
        <f t="shared" si="2"/>
        <v>12</v>
      </c>
      <c r="C21" s="26">
        <v>24002004</v>
      </c>
      <c r="D21" s="27" t="s">
        <v>1480</v>
      </c>
      <c r="E21" s="27" t="s">
        <v>1623</v>
      </c>
      <c r="F21" s="39">
        <v>1</v>
      </c>
      <c r="G21" s="39">
        <v>1</v>
      </c>
      <c r="H21" s="39">
        <v>3</v>
      </c>
      <c r="I21" s="39">
        <v>2</v>
      </c>
      <c r="J21" s="39">
        <v>2</v>
      </c>
      <c r="K21" s="41">
        <f t="shared" si="0"/>
        <v>1.8</v>
      </c>
      <c r="L21" s="39" t="str">
        <f t="shared" si="1"/>
        <v>SEDANG</v>
      </c>
      <c r="M21" s="42" t="str">
        <f t="shared" si="3"/>
        <v>PERBAIKAN/REHABILITASI</v>
      </c>
    </row>
    <row r="22" spans="2:13" ht="15" x14ac:dyDescent="0.3">
      <c r="B22" s="39">
        <f t="shared" si="2"/>
        <v>13</v>
      </c>
      <c r="C22" s="26">
        <v>24003001</v>
      </c>
      <c r="D22" s="27" t="s">
        <v>1481</v>
      </c>
      <c r="E22" s="27" t="s">
        <v>1628</v>
      </c>
      <c r="F22" s="39">
        <v>1</v>
      </c>
      <c r="G22" s="39">
        <v>1</v>
      </c>
      <c r="H22" s="39">
        <v>3</v>
      </c>
      <c r="I22" s="39">
        <v>1</v>
      </c>
      <c r="J22" s="39">
        <v>1</v>
      </c>
      <c r="K22" s="41">
        <f t="shared" si="0"/>
        <v>1.4</v>
      </c>
      <c r="L22" s="39" t="str">
        <f t="shared" si="1"/>
        <v>BAIK</v>
      </c>
      <c r="M22" s="42" t="str">
        <f t="shared" si="3"/>
        <v>PEMELIHARAAN RUTIN *)</v>
      </c>
    </row>
    <row r="23" spans="2:13" ht="15" x14ac:dyDescent="0.3">
      <c r="B23" s="39">
        <f t="shared" si="2"/>
        <v>14</v>
      </c>
      <c r="C23" s="26">
        <v>24003002</v>
      </c>
      <c r="D23" s="27" t="s">
        <v>1482</v>
      </c>
      <c r="E23" s="27" t="s">
        <v>1628</v>
      </c>
      <c r="F23" s="39">
        <v>1</v>
      </c>
      <c r="G23" s="39">
        <v>1</v>
      </c>
      <c r="H23" s="39">
        <v>2</v>
      </c>
      <c r="I23" s="39">
        <v>1</v>
      </c>
      <c r="J23" s="39">
        <v>1</v>
      </c>
      <c r="K23" s="41">
        <f t="shared" si="0"/>
        <v>1.2</v>
      </c>
      <c r="L23" s="39" t="str">
        <f t="shared" si="1"/>
        <v>BAIK</v>
      </c>
      <c r="M23" s="42" t="str">
        <f t="shared" si="3"/>
        <v>PEMELIHARAAN RUTIN *)</v>
      </c>
    </row>
    <row r="24" spans="2:13" ht="15" x14ac:dyDescent="0.3">
      <c r="B24" s="39">
        <f t="shared" si="2"/>
        <v>15</v>
      </c>
      <c r="C24" s="26">
        <v>24003003</v>
      </c>
      <c r="D24" s="27" t="s">
        <v>1483</v>
      </c>
      <c r="E24" s="27" t="s">
        <v>1628</v>
      </c>
      <c r="F24" s="39">
        <v>1</v>
      </c>
      <c r="G24" s="39">
        <v>1</v>
      </c>
      <c r="H24" s="39">
        <v>1</v>
      </c>
      <c r="I24" s="39">
        <v>1</v>
      </c>
      <c r="J24" s="39">
        <v>1</v>
      </c>
      <c r="K24" s="41">
        <f t="shared" si="0"/>
        <v>1</v>
      </c>
      <c r="L24" s="39" t="str">
        <f t="shared" si="1"/>
        <v>BAIK</v>
      </c>
      <c r="M24" s="42" t="str">
        <f t="shared" si="3"/>
        <v>PEMELIHARAAN RUTIN *)</v>
      </c>
    </row>
    <row r="25" spans="2:13" ht="15" x14ac:dyDescent="0.3">
      <c r="B25" s="39">
        <f t="shared" si="2"/>
        <v>16</v>
      </c>
      <c r="C25" s="26">
        <v>24003004</v>
      </c>
      <c r="D25" s="27" t="s">
        <v>1484</v>
      </c>
      <c r="E25" s="27" t="s">
        <v>1628</v>
      </c>
      <c r="F25" s="39">
        <v>1</v>
      </c>
      <c r="G25" s="39">
        <v>1</v>
      </c>
      <c r="H25" s="39">
        <v>1</v>
      </c>
      <c r="I25" s="39">
        <v>2</v>
      </c>
      <c r="J25" s="39">
        <v>2</v>
      </c>
      <c r="K25" s="41">
        <f t="shared" si="0"/>
        <v>1.4</v>
      </c>
      <c r="L25" s="39" t="str">
        <f t="shared" si="1"/>
        <v>BAIK</v>
      </c>
      <c r="M25" s="42" t="str">
        <f t="shared" si="3"/>
        <v>PEMELIHARAAN RUTIN *)</v>
      </c>
    </row>
    <row r="26" spans="2:13" ht="15" x14ac:dyDescent="0.3">
      <c r="B26" s="39">
        <f t="shared" si="2"/>
        <v>17</v>
      </c>
      <c r="C26" s="26">
        <v>24003005</v>
      </c>
      <c r="D26" s="27" t="s">
        <v>1485</v>
      </c>
      <c r="E26" s="27" t="s">
        <v>1628</v>
      </c>
      <c r="F26" s="39">
        <v>2</v>
      </c>
      <c r="G26" s="39">
        <v>2</v>
      </c>
      <c r="H26" s="39">
        <v>1</v>
      </c>
      <c r="I26" s="39">
        <v>1</v>
      </c>
      <c r="J26" s="39">
        <v>1</v>
      </c>
      <c r="K26" s="41">
        <f t="shared" si="0"/>
        <v>1.4</v>
      </c>
      <c r="L26" s="39" t="str">
        <f t="shared" si="1"/>
        <v>BAIK</v>
      </c>
      <c r="M26" s="42" t="str">
        <f t="shared" si="3"/>
        <v>PEMELIHARAAN RUTIN *)</v>
      </c>
    </row>
    <row r="27" spans="2:13" ht="15" x14ac:dyDescent="0.3">
      <c r="B27" s="39">
        <f t="shared" si="2"/>
        <v>18</v>
      </c>
      <c r="C27" s="26">
        <v>24003006</v>
      </c>
      <c r="D27" s="27" t="s">
        <v>1486</v>
      </c>
      <c r="E27" s="27" t="s">
        <v>1628</v>
      </c>
      <c r="F27" s="39">
        <v>2</v>
      </c>
      <c r="G27" s="39">
        <v>2</v>
      </c>
      <c r="H27" s="39">
        <v>3</v>
      </c>
      <c r="I27" s="39">
        <v>1</v>
      </c>
      <c r="J27" s="39">
        <v>2</v>
      </c>
      <c r="K27" s="41">
        <f t="shared" si="0"/>
        <v>2</v>
      </c>
      <c r="L27" s="39" t="str">
        <f t="shared" si="1"/>
        <v>SEDANG</v>
      </c>
      <c r="M27" s="42" t="str">
        <f t="shared" si="3"/>
        <v>PERBAIKAN/REHABILITASI</v>
      </c>
    </row>
    <row r="28" spans="2:13" ht="12.6" customHeight="1" x14ac:dyDescent="0.3">
      <c r="B28" s="39">
        <f t="shared" si="2"/>
        <v>19</v>
      </c>
      <c r="C28" s="26">
        <v>24004001</v>
      </c>
      <c r="D28" s="27" t="s">
        <v>1487</v>
      </c>
      <c r="E28" s="27" t="s">
        <v>1635</v>
      </c>
      <c r="F28" s="39">
        <v>1</v>
      </c>
      <c r="G28" s="39">
        <v>1</v>
      </c>
      <c r="H28" s="39">
        <v>2</v>
      </c>
      <c r="I28" s="39">
        <v>2</v>
      </c>
      <c r="J28" s="39">
        <v>2</v>
      </c>
      <c r="K28" s="41">
        <f t="shared" si="0"/>
        <v>1.6</v>
      </c>
      <c r="L28" s="39" t="str">
        <f t="shared" si="1"/>
        <v>SEDANG</v>
      </c>
      <c r="M28" s="42" t="str">
        <f t="shared" si="3"/>
        <v>PERBAIKAN/REHABILITASI</v>
      </c>
    </row>
    <row r="29" spans="2:13" ht="15" x14ac:dyDescent="0.3">
      <c r="B29" s="39">
        <f t="shared" si="2"/>
        <v>20</v>
      </c>
      <c r="C29" s="26">
        <v>24004002</v>
      </c>
      <c r="D29" s="27" t="s">
        <v>1488</v>
      </c>
      <c r="E29" s="27" t="s">
        <v>1635</v>
      </c>
      <c r="F29" s="39">
        <v>1</v>
      </c>
      <c r="G29" s="39">
        <v>1</v>
      </c>
      <c r="H29" s="39">
        <v>2</v>
      </c>
      <c r="I29" s="39">
        <v>1</v>
      </c>
      <c r="J29" s="39">
        <v>1</v>
      </c>
      <c r="K29" s="41">
        <f t="shared" si="0"/>
        <v>1.2</v>
      </c>
      <c r="L29" s="39" t="str">
        <f t="shared" si="1"/>
        <v>BAIK</v>
      </c>
      <c r="M29" s="42" t="str">
        <f t="shared" si="3"/>
        <v>PEMELIHARAAN RUTIN *)</v>
      </c>
    </row>
    <row r="30" spans="2:13" ht="15" x14ac:dyDescent="0.3">
      <c r="B30" s="39">
        <f t="shared" si="2"/>
        <v>21</v>
      </c>
      <c r="C30" s="26">
        <v>24005001</v>
      </c>
      <c r="D30" s="27" t="s">
        <v>1489</v>
      </c>
      <c r="E30" s="27" t="s">
        <v>1638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41">
        <f t="shared" si="0"/>
        <v>1</v>
      </c>
      <c r="L30" s="39" t="str">
        <f t="shared" si="1"/>
        <v>BAIK</v>
      </c>
      <c r="M30" s="42" t="str">
        <f t="shared" si="3"/>
        <v>PEMELIHARAAN RUTIN *)</v>
      </c>
    </row>
    <row r="31" spans="2:13" ht="15" x14ac:dyDescent="0.3">
      <c r="B31" s="39">
        <f t="shared" si="2"/>
        <v>22</v>
      </c>
      <c r="C31" s="26">
        <v>24006001</v>
      </c>
      <c r="D31" s="27" t="s">
        <v>1490</v>
      </c>
      <c r="E31" s="27" t="s">
        <v>1640</v>
      </c>
      <c r="F31" s="39">
        <v>1</v>
      </c>
      <c r="G31" s="39">
        <v>2</v>
      </c>
      <c r="H31" s="39">
        <v>3</v>
      </c>
      <c r="I31" s="39">
        <v>1</v>
      </c>
      <c r="J31" s="39">
        <v>1</v>
      </c>
      <c r="K31" s="41">
        <f t="shared" si="0"/>
        <v>1.6</v>
      </c>
      <c r="L31" s="39" t="str">
        <f t="shared" si="1"/>
        <v>SEDANG</v>
      </c>
      <c r="M31" s="42" t="str">
        <f t="shared" si="3"/>
        <v>PERBAIKAN/REHABILITASI</v>
      </c>
    </row>
    <row r="32" spans="2:13" ht="15" x14ac:dyDescent="0.3">
      <c r="B32" s="39">
        <f t="shared" si="2"/>
        <v>23</v>
      </c>
      <c r="C32" s="26">
        <v>24006002</v>
      </c>
      <c r="D32" s="27" t="s">
        <v>1491</v>
      </c>
      <c r="E32" s="27" t="s">
        <v>1640</v>
      </c>
      <c r="F32" s="39">
        <v>1</v>
      </c>
      <c r="G32" s="39">
        <v>1</v>
      </c>
      <c r="H32" s="39">
        <v>1</v>
      </c>
      <c r="I32" s="39">
        <v>2</v>
      </c>
      <c r="J32" s="39">
        <v>1</v>
      </c>
      <c r="K32" s="41">
        <f t="shared" si="0"/>
        <v>1.2</v>
      </c>
      <c r="L32" s="39" t="str">
        <f t="shared" si="1"/>
        <v>BAIK</v>
      </c>
      <c r="M32" s="42" t="str">
        <f t="shared" si="3"/>
        <v>PEMELIHARAAN RUTIN *)</v>
      </c>
    </row>
    <row r="33" spans="2:13" ht="15" x14ac:dyDescent="0.3">
      <c r="B33" s="39">
        <f t="shared" si="2"/>
        <v>24</v>
      </c>
      <c r="C33" s="26">
        <v>24006003</v>
      </c>
      <c r="D33" s="27" t="s">
        <v>1492</v>
      </c>
      <c r="E33" s="27" t="s">
        <v>1640</v>
      </c>
      <c r="F33" s="39">
        <v>5</v>
      </c>
      <c r="G33" s="39">
        <v>5</v>
      </c>
      <c r="H33" s="39">
        <v>5</v>
      </c>
      <c r="I33" s="39">
        <v>5</v>
      </c>
      <c r="J33" s="39">
        <v>5</v>
      </c>
      <c r="K33" s="41">
        <f t="shared" si="0"/>
        <v>5</v>
      </c>
      <c r="L33" s="39" t="str">
        <f t="shared" si="1"/>
        <v>RUNTUH</v>
      </c>
      <c r="M33" s="42" t="str">
        <f t="shared" si="3"/>
        <v>PEMBANGUNAN JEMBATAN BARU</v>
      </c>
    </row>
    <row r="34" spans="2:13" ht="15" x14ac:dyDescent="0.3">
      <c r="B34" s="39">
        <f t="shared" si="2"/>
        <v>25</v>
      </c>
      <c r="C34" s="26">
        <v>24007001</v>
      </c>
      <c r="D34" s="27" t="s">
        <v>1493</v>
      </c>
      <c r="E34" s="27" t="s">
        <v>1644</v>
      </c>
      <c r="F34" s="39">
        <v>1</v>
      </c>
      <c r="G34" s="39">
        <v>2</v>
      </c>
      <c r="H34" s="39">
        <v>1</v>
      </c>
      <c r="I34" s="39">
        <v>2</v>
      </c>
      <c r="J34" s="39">
        <v>2</v>
      </c>
      <c r="K34" s="41">
        <f t="shared" si="0"/>
        <v>1.6</v>
      </c>
      <c r="L34" s="39" t="str">
        <f t="shared" si="1"/>
        <v>SEDANG</v>
      </c>
      <c r="M34" s="42" t="str">
        <f t="shared" si="3"/>
        <v>PERBAIKAN/REHABILITASI</v>
      </c>
    </row>
    <row r="35" spans="2:13" ht="15" x14ac:dyDescent="0.3">
      <c r="B35" s="39">
        <f t="shared" si="2"/>
        <v>26</v>
      </c>
      <c r="C35" s="26">
        <v>24010001</v>
      </c>
      <c r="D35" s="27" t="s">
        <v>1494</v>
      </c>
      <c r="E35" s="27" t="s">
        <v>1646</v>
      </c>
      <c r="F35" s="39">
        <v>1</v>
      </c>
      <c r="G35" s="39">
        <v>0</v>
      </c>
      <c r="H35" s="39">
        <v>1</v>
      </c>
      <c r="I35" s="39">
        <v>1</v>
      </c>
      <c r="J35" s="39">
        <v>1</v>
      </c>
      <c r="K35" s="41">
        <f t="shared" si="0"/>
        <v>0.8</v>
      </c>
      <c r="L35" s="39" t="str">
        <f t="shared" si="1"/>
        <v>BAIK</v>
      </c>
      <c r="M35" s="42" t="str">
        <f t="shared" si="3"/>
        <v>PEMELIHARAAN RUTIN *)</v>
      </c>
    </row>
    <row r="36" spans="2:13" ht="15" x14ac:dyDescent="0.3">
      <c r="B36" s="39">
        <f t="shared" si="2"/>
        <v>27</v>
      </c>
      <c r="C36" s="26">
        <v>24012001</v>
      </c>
      <c r="D36" s="27" t="s">
        <v>1495</v>
      </c>
      <c r="E36" s="27" t="s">
        <v>1648</v>
      </c>
      <c r="F36" s="39">
        <v>2</v>
      </c>
      <c r="G36" s="39">
        <v>2</v>
      </c>
      <c r="H36" s="39">
        <v>2</v>
      </c>
      <c r="I36" s="39">
        <v>1</v>
      </c>
      <c r="J36" s="39">
        <v>1</v>
      </c>
      <c r="K36" s="41">
        <f t="shared" si="0"/>
        <v>1.6</v>
      </c>
      <c r="L36" s="39" t="str">
        <f t="shared" si="1"/>
        <v>SEDANG</v>
      </c>
      <c r="M36" s="42" t="str">
        <f t="shared" si="3"/>
        <v>PERBAIKAN/REHABILITASI</v>
      </c>
    </row>
    <row r="37" spans="2:13" ht="15" x14ac:dyDescent="0.3">
      <c r="B37" s="39">
        <f t="shared" si="2"/>
        <v>28</v>
      </c>
      <c r="C37" s="26">
        <v>24012002</v>
      </c>
      <c r="D37" s="27" t="s">
        <v>1496</v>
      </c>
      <c r="E37" s="27" t="s">
        <v>1648</v>
      </c>
      <c r="F37" s="39">
        <v>1</v>
      </c>
      <c r="G37" s="39">
        <v>1</v>
      </c>
      <c r="H37" s="39">
        <v>3</v>
      </c>
      <c r="I37" s="39">
        <v>3</v>
      </c>
      <c r="J37" s="39">
        <v>4</v>
      </c>
      <c r="K37" s="41">
        <f t="shared" si="0"/>
        <v>2.4</v>
      </c>
      <c r="L37" s="39" t="str">
        <f t="shared" si="1"/>
        <v>SEDANG</v>
      </c>
      <c r="M37" s="42" t="str">
        <f t="shared" si="3"/>
        <v>PERBAIKAN/REHABILITASI</v>
      </c>
    </row>
    <row r="38" spans="2:13" ht="15" x14ac:dyDescent="0.3">
      <c r="B38" s="39">
        <f t="shared" si="2"/>
        <v>29</v>
      </c>
      <c r="C38" s="26">
        <v>24012003</v>
      </c>
      <c r="D38" s="27" t="s">
        <v>1497</v>
      </c>
      <c r="E38" s="27" t="s">
        <v>1648</v>
      </c>
      <c r="F38" s="39">
        <v>1</v>
      </c>
      <c r="G38" s="39">
        <v>2</v>
      </c>
      <c r="H38" s="39">
        <v>3</v>
      </c>
      <c r="I38" s="39">
        <v>2</v>
      </c>
      <c r="J38" s="39">
        <v>2</v>
      </c>
      <c r="K38" s="41">
        <f t="shared" si="0"/>
        <v>2</v>
      </c>
      <c r="L38" s="39" t="str">
        <f t="shared" si="1"/>
        <v>SEDANG</v>
      </c>
      <c r="M38" s="42" t="str">
        <f t="shared" si="3"/>
        <v>PERBAIKAN/REHABILITASI</v>
      </c>
    </row>
    <row r="39" spans="2:13" ht="15" x14ac:dyDescent="0.3">
      <c r="B39" s="39">
        <f t="shared" si="2"/>
        <v>30</v>
      </c>
      <c r="C39" s="26">
        <v>24012004</v>
      </c>
      <c r="D39" s="27" t="s">
        <v>1498</v>
      </c>
      <c r="E39" s="27" t="s">
        <v>1648</v>
      </c>
      <c r="F39" s="39">
        <v>2</v>
      </c>
      <c r="G39" s="39">
        <v>1</v>
      </c>
      <c r="H39" s="39">
        <v>3</v>
      </c>
      <c r="I39" s="39">
        <v>3</v>
      </c>
      <c r="J39" s="39">
        <v>3</v>
      </c>
      <c r="K39" s="41">
        <f t="shared" si="0"/>
        <v>2.4</v>
      </c>
      <c r="L39" s="39" t="str">
        <f t="shared" si="1"/>
        <v>SEDANG</v>
      </c>
      <c r="M39" s="42" t="str">
        <f t="shared" si="3"/>
        <v>PERBAIKAN/REHABILITASI</v>
      </c>
    </row>
    <row r="40" spans="2:13" ht="15" x14ac:dyDescent="0.3">
      <c r="B40" s="39">
        <f t="shared" si="2"/>
        <v>31</v>
      </c>
      <c r="C40" s="26">
        <v>24012005</v>
      </c>
      <c r="D40" s="27" t="s">
        <v>1499</v>
      </c>
      <c r="E40" s="27" t="s">
        <v>1648</v>
      </c>
      <c r="F40" s="39">
        <v>1</v>
      </c>
      <c r="G40" s="39">
        <v>1</v>
      </c>
      <c r="H40" s="39">
        <v>1</v>
      </c>
      <c r="I40" s="39">
        <v>1</v>
      </c>
      <c r="J40" s="39">
        <v>1</v>
      </c>
      <c r="K40" s="41">
        <f t="shared" si="0"/>
        <v>1</v>
      </c>
      <c r="L40" s="39" t="str">
        <f t="shared" si="1"/>
        <v>BAIK</v>
      </c>
      <c r="M40" s="42" t="str">
        <f t="shared" si="3"/>
        <v>PEMELIHARAAN RUTIN *)</v>
      </c>
    </row>
    <row r="41" spans="2:13" ht="15" x14ac:dyDescent="0.3">
      <c r="B41" s="39">
        <f t="shared" si="2"/>
        <v>32</v>
      </c>
      <c r="C41" s="26">
        <v>24012006</v>
      </c>
      <c r="D41" s="27" t="s">
        <v>1500</v>
      </c>
      <c r="E41" s="27" t="s">
        <v>1648</v>
      </c>
      <c r="F41" s="39">
        <v>1</v>
      </c>
      <c r="G41" s="39">
        <v>1</v>
      </c>
      <c r="H41" s="39">
        <v>1</v>
      </c>
      <c r="I41" s="39">
        <v>1</v>
      </c>
      <c r="J41" s="39">
        <v>1</v>
      </c>
      <c r="K41" s="41">
        <f t="shared" si="0"/>
        <v>1</v>
      </c>
      <c r="L41" s="39" t="str">
        <f t="shared" si="1"/>
        <v>BAIK</v>
      </c>
      <c r="M41" s="42" t="str">
        <f t="shared" si="3"/>
        <v>PEMELIHARAAN RUTIN *)</v>
      </c>
    </row>
    <row r="42" spans="2:13" ht="15" x14ac:dyDescent="0.3">
      <c r="B42" s="39">
        <f t="shared" si="2"/>
        <v>33</v>
      </c>
      <c r="C42" s="26">
        <v>24012007</v>
      </c>
      <c r="D42" s="27" t="s">
        <v>1501</v>
      </c>
      <c r="E42" s="27" t="s">
        <v>1648</v>
      </c>
      <c r="F42" s="39">
        <v>1</v>
      </c>
      <c r="G42" s="39">
        <v>1</v>
      </c>
      <c r="H42" s="39">
        <v>2</v>
      </c>
      <c r="I42" s="39">
        <v>2</v>
      </c>
      <c r="J42" s="39">
        <v>2</v>
      </c>
      <c r="K42" s="41">
        <f t="shared" ref="K42:K73" si="4">AVERAGE(F42,G42,H42,I42,J42)</f>
        <v>1.6</v>
      </c>
      <c r="L42" s="39" t="str">
        <f t="shared" si="1"/>
        <v>SEDANG</v>
      </c>
      <c r="M42" s="42" t="str">
        <f t="shared" si="3"/>
        <v>PERBAIKAN/REHABILITASI</v>
      </c>
    </row>
    <row r="43" spans="2:13" ht="15" x14ac:dyDescent="0.3">
      <c r="B43" s="39">
        <f t="shared" si="2"/>
        <v>34</v>
      </c>
      <c r="C43" s="26">
        <v>24012008</v>
      </c>
      <c r="D43" s="27" t="s">
        <v>1502</v>
      </c>
      <c r="E43" s="27" t="s">
        <v>1648</v>
      </c>
      <c r="F43" s="39">
        <v>1</v>
      </c>
      <c r="G43" s="39">
        <v>2</v>
      </c>
      <c r="H43" s="39">
        <v>1</v>
      </c>
      <c r="I43" s="39">
        <v>3</v>
      </c>
      <c r="J43" s="39">
        <v>4</v>
      </c>
      <c r="K43" s="41">
        <f t="shared" si="4"/>
        <v>2.2000000000000002</v>
      </c>
      <c r="L43" s="39" t="str">
        <f t="shared" si="1"/>
        <v>SEDANG</v>
      </c>
      <c r="M43" s="42" t="str">
        <f t="shared" si="3"/>
        <v>PERBAIKAN/REHABILITASI</v>
      </c>
    </row>
    <row r="44" spans="2:13" ht="15" x14ac:dyDescent="0.3">
      <c r="B44" s="39">
        <f t="shared" si="2"/>
        <v>35</v>
      </c>
      <c r="C44" s="26">
        <v>24012009</v>
      </c>
      <c r="D44" s="27" t="s">
        <v>1503</v>
      </c>
      <c r="E44" s="27" t="s">
        <v>1648</v>
      </c>
      <c r="F44" s="39">
        <v>1</v>
      </c>
      <c r="G44" s="39">
        <v>1</v>
      </c>
      <c r="H44" s="39">
        <v>3</v>
      </c>
      <c r="I44" s="39">
        <v>1</v>
      </c>
      <c r="J44" s="39">
        <v>2</v>
      </c>
      <c r="K44" s="41">
        <f t="shared" si="4"/>
        <v>1.6</v>
      </c>
      <c r="L44" s="39" t="str">
        <f t="shared" si="1"/>
        <v>SEDANG</v>
      </c>
      <c r="M44" s="42" t="str">
        <f t="shared" si="3"/>
        <v>PERBAIKAN/REHABILITASI</v>
      </c>
    </row>
    <row r="45" spans="2:13" ht="15" x14ac:dyDescent="0.3">
      <c r="B45" s="39">
        <f t="shared" si="2"/>
        <v>36</v>
      </c>
      <c r="C45" s="26">
        <v>24013001</v>
      </c>
      <c r="D45" s="27" t="s">
        <v>1504</v>
      </c>
      <c r="E45" s="27" t="s">
        <v>1658</v>
      </c>
      <c r="F45" s="39">
        <v>1</v>
      </c>
      <c r="G45" s="39">
        <v>1</v>
      </c>
      <c r="H45" s="39">
        <v>1</v>
      </c>
      <c r="I45" s="39">
        <v>2</v>
      </c>
      <c r="J45" s="39">
        <v>2</v>
      </c>
      <c r="K45" s="41">
        <f t="shared" si="4"/>
        <v>1.4</v>
      </c>
      <c r="L45" s="39" t="str">
        <f t="shared" si="1"/>
        <v>BAIK</v>
      </c>
      <c r="M45" s="42" t="str">
        <f t="shared" si="3"/>
        <v>PEMELIHARAAN RUTIN *)</v>
      </c>
    </row>
    <row r="46" spans="2:13" ht="15" x14ac:dyDescent="0.3">
      <c r="B46" s="39">
        <f t="shared" si="2"/>
        <v>37</v>
      </c>
      <c r="C46" s="26">
        <v>24013002</v>
      </c>
      <c r="D46" s="27" t="s">
        <v>1505</v>
      </c>
      <c r="E46" s="27" t="s">
        <v>1658</v>
      </c>
      <c r="F46" s="39">
        <v>1</v>
      </c>
      <c r="G46" s="39">
        <v>1</v>
      </c>
      <c r="H46" s="39">
        <v>1</v>
      </c>
      <c r="I46" s="39">
        <v>1</v>
      </c>
      <c r="J46" s="39">
        <v>1</v>
      </c>
      <c r="K46" s="41">
        <f t="shared" si="4"/>
        <v>1</v>
      </c>
      <c r="L46" s="39" t="str">
        <f t="shared" si="1"/>
        <v>BAIK</v>
      </c>
      <c r="M46" s="42" t="str">
        <f t="shared" si="3"/>
        <v>PEMELIHARAAN RUTIN *)</v>
      </c>
    </row>
    <row r="47" spans="2:13" ht="15" x14ac:dyDescent="0.3">
      <c r="B47" s="39">
        <f t="shared" si="2"/>
        <v>38</v>
      </c>
      <c r="C47" s="26">
        <v>24014001</v>
      </c>
      <c r="D47" s="27" t="s">
        <v>1506</v>
      </c>
      <c r="E47" s="27" t="s">
        <v>1661</v>
      </c>
      <c r="F47" s="39">
        <v>1</v>
      </c>
      <c r="G47" s="39">
        <v>1</v>
      </c>
      <c r="H47" s="39">
        <v>1</v>
      </c>
      <c r="I47" s="39">
        <v>1</v>
      </c>
      <c r="J47" s="39">
        <v>1</v>
      </c>
      <c r="K47" s="41">
        <f t="shared" si="4"/>
        <v>1</v>
      </c>
      <c r="L47" s="39" t="str">
        <f t="shared" si="1"/>
        <v>BAIK</v>
      </c>
      <c r="M47" s="42" t="str">
        <f t="shared" si="3"/>
        <v>PEMELIHARAAN RUTIN *)</v>
      </c>
    </row>
    <row r="48" spans="2:13" ht="15" x14ac:dyDescent="0.3">
      <c r="B48" s="39">
        <f t="shared" si="2"/>
        <v>39</v>
      </c>
      <c r="C48" s="26">
        <v>24014002</v>
      </c>
      <c r="D48" s="27" t="s">
        <v>1507</v>
      </c>
      <c r="E48" s="27" t="s">
        <v>1661</v>
      </c>
      <c r="F48" s="39">
        <v>1</v>
      </c>
      <c r="G48" s="39">
        <v>1</v>
      </c>
      <c r="H48" s="39">
        <v>3</v>
      </c>
      <c r="I48" s="39">
        <v>1</v>
      </c>
      <c r="J48" s="39">
        <v>1</v>
      </c>
      <c r="K48" s="41">
        <f t="shared" si="4"/>
        <v>1.4</v>
      </c>
      <c r="L48" s="39" t="str">
        <f t="shared" si="1"/>
        <v>BAIK</v>
      </c>
      <c r="M48" s="42" t="str">
        <f t="shared" si="3"/>
        <v>PEMELIHARAAN RUTIN *)</v>
      </c>
    </row>
    <row r="49" spans="2:13" ht="15" x14ac:dyDescent="0.3">
      <c r="B49" s="39">
        <f t="shared" si="2"/>
        <v>40</v>
      </c>
      <c r="C49" s="26">
        <v>24019001</v>
      </c>
      <c r="D49" s="27" t="s">
        <v>1508</v>
      </c>
      <c r="E49" s="27" t="s">
        <v>1664</v>
      </c>
      <c r="F49" s="39">
        <v>1</v>
      </c>
      <c r="G49" s="39">
        <v>2</v>
      </c>
      <c r="H49" s="39">
        <v>1</v>
      </c>
      <c r="I49" s="39">
        <v>3</v>
      </c>
      <c r="J49" s="39">
        <v>4</v>
      </c>
      <c r="K49" s="41">
        <f t="shared" si="4"/>
        <v>2.2000000000000002</v>
      </c>
      <c r="L49" s="39" t="str">
        <f t="shared" si="1"/>
        <v>SEDANG</v>
      </c>
      <c r="M49" s="42" t="str">
        <f t="shared" si="3"/>
        <v>PERBAIKAN/REHABILITASI</v>
      </c>
    </row>
    <row r="50" spans="2:13" ht="15" x14ac:dyDescent="0.3">
      <c r="B50" s="39">
        <f t="shared" si="2"/>
        <v>41</v>
      </c>
      <c r="C50" s="26">
        <v>24022001</v>
      </c>
      <c r="D50" s="27" t="s">
        <v>1509</v>
      </c>
      <c r="E50" s="27" t="s">
        <v>1666</v>
      </c>
      <c r="F50" s="39">
        <v>0</v>
      </c>
      <c r="G50" s="39">
        <v>0</v>
      </c>
      <c r="H50" s="39">
        <v>2</v>
      </c>
      <c r="I50" s="39">
        <v>1</v>
      </c>
      <c r="J50" s="39">
        <v>1</v>
      </c>
      <c r="K50" s="41">
        <f t="shared" si="4"/>
        <v>0.8</v>
      </c>
      <c r="L50" s="39" t="str">
        <f t="shared" si="1"/>
        <v>BAIK</v>
      </c>
      <c r="M50" s="42" t="str">
        <f t="shared" si="3"/>
        <v>PEMELIHARAAN RUTIN *)</v>
      </c>
    </row>
    <row r="51" spans="2:13" ht="15" x14ac:dyDescent="0.3">
      <c r="B51" s="39">
        <f t="shared" si="2"/>
        <v>42</v>
      </c>
      <c r="C51" s="26">
        <v>24024001</v>
      </c>
      <c r="D51" s="27" t="s">
        <v>1510</v>
      </c>
      <c r="E51" s="27" t="s">
        <v>1668</v>
      </c>
      <c r="F51" s="39">
        <v>1</v>
      </c>
      <c r="G51" s="39">
        <v>1</v>
      </c>
      <c r="H51" s="39">
        <v>1</v>
      </c>
      <c r="I51" s="39">
        <v>3</v>
      </c>
      <c r="J51" s="39">
        <v>4</v>
      </c>
      <c r="K51" s="41">
        <f t="shared" si="4"/>
        <v>2</v>
      </c>
      <c r="L51" s="39" t="str">
        <f t="shared" si="1"/>
        <v>SEDANG</v>
      </c>
      <c r="M51" s="42" t="str">
        <f t="shared" si="3"/>
        <v>PERBAIKAN/REHABILITASI</v>
      </c>
    </row>
    <row r="52" spans="2:13" ht="15" x14ac:dyDescent="0.3">
      <c r="B52" s="39">
        <f t="shared" si="2"/>
        <v>43</v>
      </c>
      <c r="C52" s="26">
        <v>24024002</v>
      </c>
      <c r="D52" s="27" t="s">
        <v>1511</v>
      </c>
      <c r="E52" s="27" t="s">
        <v>1668</v>
      </c>
      <c r="F52" s="39">
        <v>1</v>
      </c>
      <c r="G52" s="39">
        <v>1</v>
      </c>
      <c r="H52" s="39">
        <v>2</v>
      </c>
      <c r="I52" s="39">
        <v>1</v>
      </c>
      <c r="J52" s="39">
        <v>1</v>
      </c>
      <c r="K52" s="41">
        <f t="shared" si="4"/>
        <v>1.2</v>
      </c>
      <c r="L52" s="39" t="str">
        <f t="shared" si="1"/>
        <v>BAIK</v>
      </c>
      <c r="M52" s="42" t="str">
        <f t="shared" si="3"/>
        <v>PEMELIHARAAN RUTIN *)</v>
      </c>
    </row>
    <row r="53" spans="2:13" ht="15" x14ac:dyDescent="0.3">
      <c r="B53" s="39">
        <f t="shared" si="2"/>
        <v>44</v>
      </c>
      <c r="C53" s="26">
        <v>24024003</v>
      </c>
      <c r="D53" s="27" t="s">
        <v>1512</v>
      </c>
      <c r="E53" s="27" t="s">
        <v>1668</v>
      </c>
      <c r="F53" s="39">
        <v>1</v>
      </c>
      <c r="G53" s="39">
        <v>2</v>
      </c>
      <c r="H53" s="39">
        <v>4</v>
      </c>
      <c r="I53" s="39">
        <v>3</v>
      </c>
      <c r="J53" s="39">
        <v>3</v>
      </c>
      <c r="K53" s="41">
        <f t="shared" si="4"/>
        <v>2.6</v>
      </c>
      <c r="L53" s="39" t="str">
        <f t="shared" si="1"/>
        <v>RUSAK RINGAN</v>
      </c>
      <c r="M53" s="42" t="str">
        <f t="shared" si="3"/>
        <v>REHABILITASI</v>
      </c>
    </row>
    <row r="54" spans="2:13" ht="15" x14ac:dyDescent="0.3">
      <c r="B54" s="39">
        <f t="shared" si="2"/>
        <v>45</v>
      </c>
      <c r="C54" s="26">
        <v>24025001</v>
      </c>
      <c r="D54" s="27" t="s">
        <v>1510</v>
      </c>
      <c r="E54" s="27" t="s">
        <v>1672</v>
      </c>
      <c r="F54" s="39">
        <v>1</v>
      </c>
      <c r="G54" s="39">
        <v>1</v>
      </c>
      <c r="H54" s="39">
        <v>1</v>
      </c>
      <c r="I54" s="39">
        <v>1</v>
      </c>
      <c r="J54" s="39">
        <v>1</v>
      </c>
      <c r="K54" s="41">
        <f t="shared" si="4"/>
        <v>1</v>
      </c>
      <c r="L54" s="39" t="str">
        <f t="shared" si="1"/>
        <v>BAIK</v>
      </c>
      <c r="M54" s="42" t="str">
        <f t="shared" si="3"/>
        <v>PEMELIHARAAN RUTIN *)</v>
      </c>
    </row>
    <row r="55" spans="2:13" ht="15" x14ac:dyDescent="0.3">
      <c r="B55" s="39">
        <f t="shared" si="2"/>
        <v>46</v>
      </c>
      <c r="C55" s="26">
        <v>24025002</v>
      </c>
      <c r="D55" s="27" t="s">
        <v>1513</v>
      </c>
      <c r="E55" s="27" t="s">
        <v>1672</v>
      </c>
      <c r="F55" s="39">
        <v>1</v>
      </c>
      <c r="G55" s="39">
        <v>2</v>
      </c>
      <c r="H55" s="39">
        <v>3</v>
      </c>
      <c r="I55" s="39">
        <v>1</v>
      </c>
      <c r="J55" s="39">
        <v>1</v>
      </c>
      <c r="K55" s="41">
        <f t="shared" si="4"/>
        <v>1.6</v>
      </c>
      <c r="L55" s="39" t="str">
        <f t="shared" si="1"/>
        <v>SEDANG</v>
      </c>
      <c r="M55" s="42" t="str">
        <f t="shared" si="3"/>
        <v>PERBAIKAN/REHABILITASI</v>
      </c>
    </row>
    <row r="56" spans="2:13" ht="15" x14ac:dyDescent="0.3">
      <c r="B56" s="39">
        <f t="shared" si="2"/>
        <v>47</v>
      </c>
      <c r="C56" s="26">
        <v>24029001</v>
      </c>
      <c r="D56" s="27" t="s">
        <v>1514</v>
      </c>
      <c r="E56" s="27" t="s">
        <v>1675</v>
      </c>
      <c r="F56" s="39">
        <v>0</v>
      </c>
      <c r="G56" s="39">
        <v>0</v>
      </c>
      <c r="H56" s="39">
        <v>0</v>
      </c>
      <c r="I56" s="39">
        <v>1</v>
      </c>
      <c r="J56" s="39">
        <v>1</v>
      </c>
      <c r="K56" s="41">
        <f t="shared" si="4"/>
        <v>0.4</v>
      </c>
      <c r="L56" s="39" t="str">
        <f>IF(AND(K56&gt;=0,K56&lt;=0.5),"BAIK SEKALI",IF(AND(K56&gt;0.6,K56&lt;=1.5),"BAIK",IF(AND(K56&gt;1.5,K56&lt;=2.5),"SEDANG",IF(AND(K56&gt;2.5,K56&lt;=3.5),"RUSAK RINGAN",IF(AND(K56&gt;3.6,K56&lt;=4.5),"KRITIS",IF(AND(K56&gt;4.6,K56&lt;=5),"RUNTUH"))))))</f>
        <v>BAIK SEKALI</v>
      </c>
      <c r="M56" s="42" t="str">
        <f t="shared" si="3"/>
        <v>PEMELIHARAAN RUTIN</v>
      </c>
    </row>
    <row r="57" spans="2:13" ht="15" x14ac:dyDescent="0.3">
      <c r="B57" s="39">
        <f t="shared" si="2"/>
        <v>48</v>
      </c>
      <c r="C57" s="26">
        <v>24031001</v>
      </c>
      <c r="D57" s="27" t="s">
        <v>1515</v>
      </c>
      <c r="E57" s="27" t="s">
        <v>1677</v>
      </c>
      <c r="F57" s="39">
        <v>1</v>
      </c>
      <c r="G57" s="39">
        <v>1</v>
      </c>
      <c r="H57" s="39">
        <v>1</v>
      </c>
      <c r="I57" s="39">
        <v>1</v>
      </c>
      <c r="J57" s="39">
        <v>1</v>
      </c>
      <c r="K57" s="41">
        <f t="shared" si="4"/>
        <v>1</v>
      </c>
      <c r="L57" s="39" t="str">
        <f t="shared" si="1"/>
        <v>BAIK</v>
      </c>
      <c r="M57" s="42" t="str">
        <f t="shared" si="3"/>
        <v>PEMELIHARAAN RUTIN *)</v>
      </c>
    </row>
    <row r="58" spans="2:13" ht="15" x14ac:dyDescent="0.3">
      <c r="B58" s="39">
        <f t="shared" si="2"/>
        <v>49</v>
      </c>
      <c r="C58" s="26">
        <v>24031002</v>
      </c>
      <c r="D58" s="27" t="s">
        <v>1516</v>
      </c>
      <c r="E58" s="27" t="s">
        <v>1677</v>
      </c>
      <c r="F58" s="39">
        <v>1</v>
      </c>
      <c r="G58" s="39">
        <v>1</v>
      </c>
      <c r="H58" s="39">
        <v>1</v>
      </c>
      <c r="I58" s="39">
        <v>1</v>
      </c>
      <c r="J58" s="39">
        <v>1</v>
      </c>
      <c r="K58" s="41">
        <f t="shared" si="4"/>
        <v>1</v>
      </c>
      <c r="L58" s="39" t="str">
        <f t="shared" si="1"/>
        <v>BAIK</v>
      </c>
      <c r="M58" s="42" t="str">
        <f t="shared" si="3"/>
        <v>PEMELIHARAAN RUTIN *)</v>
      </c>
    </row>
    <row r="59" spans="2:13" ht="15" x14ac:dyDescent="0.3">
      <c r="B59" s="39">
        <f t="shared" si="2"/>
        <v>50</v>
      </c>
      <c r="C59" s="26">
        <v>24033001</v>
      </c>
      <c r="D59" s="27" t="s">
        <v>1517</v>
      </c>
      <c r="E59" s="27" t="s">
        <v>1680</v>
      </c>
      <c r="F59" s="39">
        <v>1</v>
      </c>
      <c r="G59" s="39">
        <v>1</v>
      </c>
      <c r="H59" s="39">
        <v>1</v>
      </c>
      <c r="I59" s="39">
        <v>1</v>
      </c>
      <c r="J59" s="39">
        <v>1</v>
      </c>
      <c r="K59" s="41">
        <f t="shared" si="4"/>
        <v>1</v>
      </c>
      <c r="L59" s="39" t="str">
        <f t="shared" si="1"/>
        <v>BAIK</v>
      </c>
      <c r="M59" s="42" t="str">
        <f t="shared" si="3"/>
        <v>PEMELIHARAAN RUTIN *)</v>
      </c>
    </row>
    <row r="60" spans="2:13" ht="15" x14ac:dyDescent="0.3">
      <c r="B60" s="39">
        <f t="shared" si="2"/>
        <v>51</v>
      </c>
      <c r="C60" s="26">
        <v>24033002</v>
      </c>
      <c r="D60" s="27" t="s">
        <v>1518</v>
      </c>
      <c r="E60" s="27" t="s">
        <v>1680</v>
      </c>
      <c r="F60" s="39">
        <v>1</v>
      </c>
      <c r="G60" s="39">
        <v>1</v>
      </c>
      <c r="H60" s="39">
        <v>1</v>
      </c>
      <c r="I60" s="39">
        <v>1</v>
      </c>
      <c r="J60" s="39">
        <v>1</v>
      </c>
      <c r="K60" s="41">
        <f t="shared" si="4"/>
        <v>1</v>
      </c>
      <c r="L60" s="39" t="str">
        <f t="shared" si="1"/>
        <v>BAIK</v>
      </c>
      <c r="M60" s="42" t="str">
        <f t="shared" si="3"/>
        <v>PEMELIHARAAN RUTIN *)</v>
      </c>
    </row>
    <row r="61" spans="2:13" ht="15" x14ac:dyDescent="0.3">
      <c r="B61" s="39">
        <f t="shared" si="2"/>
        <v>52</v>
      </c>
      <c r="C61" s="26">
        <v>24033003</v>
      </c>
      <c r="D61" s="27" t="s">
        <v>1519</v>
      </c>
      <c r="E61" s="27" t="s">
        <v>1680</v>
      </c>
      <c r="F61" s="39">
        <v>1</v>
      </c>
      <c r="G61" s="39">
        <v>2</v>
      </c>
      <c r="H61" s="39">
        <v>1</v>
      </c>
      <c r="I61" s="39">
        <v>1</v>
      </c>
      <c r="J61" s="39">
        <v>1</v>
      </c>
      <c r="K61" s="41">
        <f t="shared" si="4"/>
        <v>1.2</v>
      </c>
      <c r="L61" s="39" t="str">
        <f t="shared" si="1"/>
        <v>BAIK</v>
      </c>
      <c r="M61" s="42" t="str">
        <f t="shared" si="3"/>
        <v>PEMELIHARAAN RUTIN *)</v>
      </c>
    </row>
    <row r="62" spans="2:13" ht="15" x14ac:dyDescent="0.3">
      <c r="B62" s="39">
        <f t="shared" si="2"/>
        <v>53</v>
      </c>
      <c r="C62" s="26">
        <v>24034001</v>
      </c>
      <c r="D62" s="27" t="s">
        <v>1520</v>
      </c>
      <c r="E62" s="27" t="s">
        <v>1684</v>
      </c>
      <c r="F62" s="39">
        <v>1</v>
      </c>
      <c r="G62" s="39">
        <v>1</v>
      </c>
      <c r="H62" s="39">
        <v>1</v>
      </c>
      <c r="I62" s="39">
        <v>1</v>
      </c>
      <c r="J62" s="39">
        <v>1</v>
      </c>
      <c r="K62" s="41">
        <f t="shared" si="4"/>
        <v>1</v>
      </c>
      <c r="L62" s="39" t="str">
        <f t="shared" si="1"/>
        <v>BAIK</v>
      </c>
      <c r="M62" s="42" t="str">
        <f t="shared" si="3"/>
        <v>PEMELIHARAAN RUTIN *)</v>
      </c>
    </row>
    <row r="63" spans="2:13" ht="15" x14ac:dyDescent="0.3">
      <c r="B63" s="39">
        <f t="shared" si="2"/>
        <v>54</v>
      </c>
      <c r="C63" s="26">
        <v>24034002</v>
      </c>
      <c r="D63" s="27" t="s">
        <v>1521</v>
      </c>
      <c r="E63" s="27" t="s">
        <v>1684</v>
      </c>
      <c r="F63" s="39">
        <v>1</v>
      </c>
      <c r="G63" s="39">
        <v>1</v>
      </c>
      <c r="H63" s="39">
        <v>1</v>
      </c>
      <c r="I63" s="39">
        <v>1</v>
      </c>
      <c r="J63" s="39">
        <v>1</v>
      </c>
      <c r="K63" s="41">
        <f t="shared" si="4"/>
        <v>1</v>
      </c>
      <c r="L63" s="39" t="str">
        <f t="shared" si="1"/>
        <v>BAIK</v>
      </c>
      <c r="M63" s="42" t="str">
        <f t="shared" si="3"/>
        <v>PEMELIHARAAN RUTIN *)</v>
      </c>
    </row>
    <row r="64" spans="2:13" ht="15" x14ac:dyDescent="0.3">
      <c r="B64" s="39">
        <f t="shared" si="2"/>
        <v>55</v>
      </c>
      <c r="C64" s="26">
        <v>24034003</v>
      </c>
      <c r="D64" s="27" t="s">
        <v>1522</v>
      </c>
      <c r="E64" s="27" t="s">
        <v>1684</v>
      </c>
      <c r="F64" s="39">
        <v>1</v>
      </c>
      <c r="G64" s="39">
        <v>2</v>
      </c>
      <c r="H64" s="39">
        <v>1</v>
      </c>
      <c r="I64" s="39">
        <v>2</v>
      </c>
      <c r="J64" s="39">
        <v>2</v>
      </c>
      <c r="K64" s="41">
        <f t="shared" si="4"/>
        <v>1.6</v>
      </c>
      <c r="L64" s="39" t="str">
        <f t="shared" si="1"/>
        <v>SEDANG</v>
      </c>
      <c r="M64" s="42" t="str">
        <f t="shared" si="3"/>
        <v>PERBAIKAN/REHABILITASI</v>
      </c>
    </row>
    <row r="65" spans="2:13" ht="15" x14ac:dyDescent="0.3">
      <c r="B65" s="39">
        <f t="shared" si="2"/>
        <v>56</v>
      </c>
      <c r="C65" s="26">
        <v>24034004</v>
      </c>
      <c r="D65" s="27" t="s">
        <v>1523</v>
      </c>
      <c r="E65" s="27" t="s">
        <v>1684</v>
      </c>
      <c r="F65" s="39">
        <v>1</v>
      </c>
      <c r="G65" s="39">
        <v>2</v>
      </c>
      <c r="H65" s="39">
        <v>1</v>
      </c>
      <c r="I65" s="39">
        <v>1</v>
      </c>
      <c r="J65" s="39">
        <v>1</v>
      </c>
      <c r="K65" s="41">
        <f t="shared" si="4"/>
        <v>1.2</v>
      </c>
      <c r="L65" s="39" t="str">
        <f t="shared" si="1"/>
        <v>BAIK</v>
      </c>
      <c r="M65" s="42" t="str">
        <f t="shared" si="3"/>
        <v>PEMELIHARAAN RUTIN *)</v>
      </c>
    </row>
    <row r="66" spans="2:13" ht="15" x14ac:dyDescent="0.3">
      <c r="B66" s="39">
        <f t="shared" si="2"/>
        <v>57</v>
      </c>
      <c r="C66" s="26">
        <v>24034005</v>
      </c>
      <c r="D66" s="27" t="s">
        <v>1524</v>
      </c>
      <c r="E66" s="27" t="s">
        <v>1684</v>
      </c>
      <c r="F66" s="39">
        <v>2</v>
      </c>
      <c r="G66" s="39">
        <v>2</v>
      </c>
      <c r="H66" s="39">
        <v>1</v>
      </c>
      <c r="I66" s="39">
        <v>2</v>
      </c>
      <c r="J66" s="39">
        <v>2</v>
      </c>
      <c r="K66" s="41">
        <f t="shared" si="4"/>
        <v>1.8</v>
      </c>
      <c r="L66" s="39" t="str">
        <f t="shared" si="1"/>
        <v>SEDANG</v>
      </c>
      <c r="M66" s="42" t="str">
        <f t="shared" si="3"/>
        <v>PERBAIKAN/REHABILITASI</v>
      </c>
    </row>
    <row r="67" spans="2:13" ht="15" x14ac:dyDescent="0.3">
      <c r="B67" s="39">
        <f t="shared" si="2"/>
        <v>58</v>
      </c>
      <c r="C67" s="26">
        <v>24034006</v>
      </c>
      <c r="D67" s="27" t="s">
        <v>1525</v>
      </c>
      <c r="E67" s="27" t="s">
        <v>1684</v>
      </c>
      <c r="F67" s="39">
        <v>1</v>
      </c>
      <c r="G67" s="39">
        <v>1</v>
      </c>
      <c r="H67" s="39">
        <v>1</v>
      </c>
      <c r="I67" s="39">
        <v>1</v>
      </c>
      <c r="J67" s="39">
        <v>1</v>
      </c>
      <c r="K67" s="41">
        <f t="shared" si="4"/>
        <v>1</v>
      </c>
      <c r="L67" s="39" t="str">
        <f t="shared" si="1"/>
        <v>BAIK</v>
      </c>
      <c r="M67" s="42" t="str">
        <f t="shared" si="3"/>
        <v>PEMELIHARAAN RUTIN *)</v>
      </c>
    </row>
    <row r="68" spans="2:13" ht="15" x14ac:dyDescent="0.3">
      <c r="B68" s="39">
        <f t="shared" si="2"/>
        <v>59</v>
      </c>
      <c r="C68" s="26">
        <v>24034007</v>
      </c>
      <c r="D68" s="27" t="s">
        <v>1526</v>
      </c>
      <c r="E68" s="27" t="s">
        <v>1684</v>
      </c>
      <c r="F68" s="39">
        <v>1</v>
      </c>
      <c r="G68" s="39">
        <v>1</v>
      </c>
      <c r="H68" s="39">
        <v>2</v>
      </c>
      <c r="I68" s="39">
        <v>1</v>
      </c>
      <c r="J68" s="39">
        <v>1</v>
      </c>
      <c r="K68" s="41">
        <f t="shared" si="4"/>
        <v>1.2</v>
      </c>
      <c r="L68" s="39" t="str">
        <f t="shared" si="1"/>
        <v>BAIK</v>
      </c>
      <c r="M68" s="42" t="str">
        <f t="shared" si="3"/>
        <v>PEMELIHARAAN RUTIN *)</v>
      </c>
    </row>
    <row r="69" spans="2:13" ht="15" x14ac:dyDescent="0.3">
      <c r="B69" s="39">
        <f t="shared" si="2"/>
        <v>60</v>
      </c>
      <c r="C69" s="26">
        <v>24037001</v>
      </c>
      <c r="D69" s="27" t="s">
        <v>1527</v>
      </c>
      <c r="E69" s="27" t="s">
        <v>1692</v>
      </c>
      <c r="F69" s="39">
        <v>1</v>
      </c>
      <c r="G69" s="39">
        <v>1</v>
      </c>
      <c r="H69" s="39">
        <v>1</v>
      </c>
      <c r="I69" s="39">
        <v>1</v>
      </c>
      <c r="J69" s="39">
        <v>1</v>
      </c>
      <c r="K69" s="41">
        <f t="shared" si="4"/>
        <v>1</v>
      </c>
      <c r="L69" s="39" t="str">
        <f t="shared" si="1"/>
        <v>BAIK</v>
      </c>
      <c r="M69" s="42" t="str">
        <f t="shared" si="3"/>
        <v>PEMELIHARAAN RUTIN *)</v>
      </c>
    </row>
    <row r="70" spans="2:13" ht="15" x14ac:dyDescent="0.3">
      <c r="B70" s="39">
        <f t="shared" si="2"/>
        <v>61</v>
      </c>
      <c r="C70" s="26">
        <v>24039001</v>
      </c>
      <c r="D70" s="27" t="s">
        <v>1528</v>
      </c>
      <c r="E70" s="27" t="s">
        <v>1694</v>
      </c>
      <c r="F70" s="39">
        <v>1</v>
      </c>
      <c r="G70" s="39">
        <v>1</v>
      </c>
      <c r="H70" s="39">
        <v>2</v>
      </c>
      <c r="I70" s="39">
        <v>1</v>
      </c>
      <c r="J70" s="39">
        <v>2</v>
      </c>
      <c r="K70" s="41">
        <f t="shared" si="4"/>
        <v>1.4</v>
      </c>
      <c r="L70" s="39" t="str">
        <f t="shared" si="1"/>
        <v>BAIK</v>
      </c>
      <c r="M70" s="42" t="str">
        <f t="shared" si="3"/>
        <v>PEMELIHARAAN RUTIN *)</v>
      </c>
    </row>
    <row r="71" spans="2:13" ht="15" x14ac:dyDescent="0.3">
      <c r="B71" s="39">
        <f t="shared" si="2"/>
        <v>62</v>
      </c>
      <c r="C71" s="26">
        <v>24041001</v>
      </c>
      <c r="D71" s="27" t="s">
        <v>1529</v>
      </c>
      <c r="E71" s="27" t="s">
        <v>1696</v>
      </c>
      <c r="F71" s="39">
        <v>2</v>
      </c>
      <c r="G71" s="39">
        <v>1</v>
      </c>
      <c r="H71" s="39">
        <v>1</v>
      </c>
      <c r="I71" s="39">
        <v>1</v>
      </c>
      <c r="J71" s="39">
        <v>1</v>
      </c>
      <c r="K71" s="41">
        <f t="shared" si="4"/>
        <v>1.2</v>
      </c>
      <c r="L71" s="39" t="str">
        <f t="shared" si="1"/>
        <v>BAIK</v>
      </c>
      <c r="M71" s="42" t="str">
        <f t="shared" si="3"/>
        <v>PEMELIHARAAN RUTIN *)</v>
      </c>
    </row>
    <row r="72" spans="2:13" ht="15" x14ac:dyDescent="0.3">
      <c r="B72" s="39">
        <f t="shared" si="2"/>
        <v>63</v>
      </c>
      <c r="C72" s="26">
        <v>24041002</v>
      </c>
      <c r="D72" s="27" t="s">
        <v>1530</v>
      </c>
      <c r="E72" s="27" t="s">
        <v>1696</v>
      </c>
      <c r="F72" s="39">
        <v>1</v>
      </c>
      <c r="G72" s="39">
        <v>1</v>
      </c>
      <c r="H72" s="39">
        <v>1</v>
      </c>
      <c r="I72" s="39">
        <v>1</v>
      </c>
      <c r="J72" s="39">
        <v>1</v>
      </c>
      <c r="K72" s="41">
        <f t="shared" si="4"/>
        <v>1</v>
      </c>
      <c r="L72" s="39" t="str">
        <f t="shared" si="1"/>
        <v>BAIK</v>
      </c>
      <c r="M72" s="42" t="str">
        <f t="shared" si="3"/>
        <v>PEMELIHARAAN RUTIN *)</v>
      </c>
    </row>
    <row r="73" spans="2:13" ht="15" x14ac:dyDescent="0.3">
      <c r="B73" s="39">
        <f t="shared" si="2"/>
        <v>64</v>
      </c>
      <c r="C73" s="26">
        <v>24043001</v>
      </c>
      <c r="D73" s="27" t="s">
        <v>1531</v>
      </c>
      <c r="E73" s="27" t="s">
        <v>1699</v>
      </c>
      <c r="F73" s="39">
        <v>1</v>
      </c>
      <c r="G73" s="39">
        <v>2</v>
      </c>
      <c r="H73" s="39">
        <v>1</v>
      </c>
      <c r="I73" s="39">
        <v>1</v>
      </c>
      <c r="J73" s="39">
        <v>1</v>
      </c>
      <c r="K73" s="41">
        <f t="shared" si="4"/>
        <v>1.2</v>
      </c>
      <c r="L73" s="39" t="str">
        <f t="shared" si="1"/>
        <v>BAIK</v>
      </c>
      <c r="M73" s="42" t="str">
        <f t="shared" si="3"/>
        <v>PEMELIHARAAN RUTIN *)</v>
      </c>
    </row>
    <row r="74" spans="2:13" ht="15" x14ac:dyDescent="0.3">
      <c r="B74" s="39">
        <f t="shared" si="2"/>
        <v>65</v>
      </c>
      <c r="C74" s="26">
        <v>24043002</v>
      </c>
      <c r="D74" s="27" t="s">
        <v>1532</v>
      </c>
      <c r="E74" s="27" t="s">
        <v>1699</v>
      </c>
      <c r="F74" s="39">
        <v>1</v>
      </c>
      <c r="G74" s="39">
        <v>1</v>
      </c>
      <c r="H74" s="39">
        <v>1</v>
      </c>
      <c r="I74" s="39">
        <v>1</v>
      </c>
      <c r="J74" s="39">
        <v>1</v>
      </c>
      <c r="K74" s="41">
        <f t="shared" ref="K74:K105" si="5">AVERAGE(F74,G74,H74,I74,J74)</f>
        <v>1</v>
      </c>
      <c r="L74" s="39" t="str">
        <f t="shared" si="1"/>
        <v>BAIK</v>
      </c>
      <c r="M74" s="42" t="str">
        <f t="shared" si="3"/>
        <v>PEMELIHARAAN RUTIN *)</v>
      </c>
    </row>
    <row r="75" spans="2:13" ht="15" x14ac:dyDescent="0.3">
      <c r="B75" s="39">
        <f t="shared" si="2"/>
        <v>66</v>
      </c>
      <c r="C75" s="26">
        <v>24043003</v>
      </c>
      <c r="D75" s="27" t="s">
        <v>1533</v>
      </c>
      <c r="E75" s="27" t="s">
        <v>1699</v>
      </c>
      <c r="F75" s="39">
        <v>1</v>
      </c>
      <c r="G75" s="39">
        <v>1</v>
      </c>
      <c r="H75" s="39">
        <v>2</v>
      </c>
      <c r="I75" s="39">
        <v>1</v>
      </c>
      <c r="J75" s="39">
        <v>1</v>
      </c>
      <c r="K75" s="41">
        <f t="shared" si="5"/>
        <v>1.2</v>
      </c>
      <c r="L75" s="39" t="str">
        <f t="shared" ref="L75:L138" si="6">IF(AND(K75&gt;=0,K75&lt;=0.5),"BAIK SEKALI",IF(AND(K75&gt;0.6,K75&lt;=1.5),"BAIK",IF(AND(K75&gt;1.5,K75&lt;=2.5),"SEDANG",IF(AND(K75&gt;2.5,K75&lt;=3.5),"RUSAK RINGAN",IF(AND(K75&gt;3.6,K75&lt;=4.5),"KRITIS",IF(AND(K75&gt;4.6,K75&lt;=5),"RUNTUH"))))))</f>
        <v>BAIK</v>
      </c>
      <c r="M75" s="42" t="str">
        <f t="shared" si="3"/>
        <v>PEMELIHARAAN RUTIN *)</v>
      </c>
    </row>
    <row r="76" spans="2:13" ht="15" x14ac:dyDescent="0.3">
      <c r="B76" s="39">
        <f t="shared" ref="B76:B139" si="7">B75+1</f>
        <v>67</v>
      </c>
      <c r="C76" s="26">
        <v>24043004</v>
      </c>
      <c r="D76" s="27" t="s">
        <v>1534</v>
      </c>
      <c r="E76" s="27" t="s">
        <v>1699</v>
      </c>
      <c r="F76" s="39">
        <v>1</v>
      </c>
      <c r="G76" s="39">
        <v>1</v>
      </c>
      <c r="H76" s="39">
        <v>3</v>
      </c>
      <c r="I76" s="39">
        <v>1</v>
      </c>
      <c r="J76" s="39">
        <v>1</v>
      </c>
      <c r="K76" s="41">
        <f t="shared" si="5"/>
        <v>1.4</v>
      </c>
      <c r="L76" s="39" t="str">
        <f t="shared" si="6"/>
        <v>BAIK</v>
      </c>
      <c r="M76" s="42" t="str">
        <f t="shared" ref="M76:M139" si="8">IF(AND(K76&gt;=0,K76&lt;=0.5),"PEMELIHARAAN RUTIN",IF(AND(K76&gt;0.06,K76&lt;=1.5),"PEMELIHARAAN RUTIN *)",IF(AND(K76&gt;1.5,K76&lt;=2.5),"PERBAIKAN/REHABILITASI",IF(AND(K76&gt;2.5,K76&lt;=3.5),"REHABILITASI",IF(AND(K76&gt;3.5,K76&lt;=4.5),"PENGGANTIAN",IF(AND(K76&gt;4.6,K76&lt;=5),"PEMBANGUNAN JEMBATAN BARU",0))))))</f>
        <v>PEMELIHARAAN RUTIN *)</v>
      </c>
    </row>
    <row r="77" spans="2:13" ht="15" x14ac:dyDescent="0.3">
      <c r="B77" s="39">
        <f t="shared" si="7"/>
        <v>68</v>
      </c>
      <c r="C77" s="26">
        <v>24044001</v>
      </c>
      <c r="D77" s="27" t="s">
        <v>1535</v>
      </c>
      <c r="E77" s="27" t="s">
        <v>1704</v>
      </c>
      <c r="F77" s="39">
        <v>0</v>
      </c>
      <c r="G77" s="39">
        <v>0</v>
      </c>
      <c r="H77" s="39">
        <v>1</v>
      </c>
      <c r="I77" s="39">
        <v>0</v>
      </c>
      <c r="J77" s="39">
        <v>0</v>
      </c>
      <c r="K77" s="41">
        <f t="shared" si="5"/>
        <v>0.2</v>
      </c>
      <c r="L77" s="39" t="str">
        <f>IF(AND(K77&gt;=0,K77&lt;=0.5),"BAIK SEKALI",IF(AND(K77&gt;0.6,K77&lt;=1.5),"BAIK",IF(AND(K77&gt;1.5,K77&lt;=2.5),"SEDANG",IF(AND(K77&gt;2.5,K77&lt;=3.5),"RUSAK RINGAN",IF(AND(K77&gt;3.6,K77&lt;=4.5),"KRITIS",IF(AND(K77&gt;4.6,K77&lt;=5),"RUNTUH"))))))</f>
        <v>BAIK SEKALI</v>
      </c>
      <c r="M77" s="42" t="str">
        <f t="shared" si="8"/>
        <v>PEMELIHARAAN RUTIN</v>
      </c>
    </row>
    <row r="78" spans="2:13" ht="15" x14ac:dyDescent="0.3">
      <c r="B78" s="39">
        <f t="shared" si="7"/>
        <v>69</v>
      </c>
      <c r="C78" s="26">
        <v>24044002</v>
      </c>
      <c r="D78" s="27" t="s">
        <v>1536</v>
      </c>
      <c r="E78" s="27" t="s">
        <v>1704</v>
      </c>
      <c r="F78" s="39">
        <v>1</v>
      </c>
      <c r="G78" s="39">
        <v>2</v>
      </c>
      <c r="H78" s="39">
        <v>3</v>
      </c>
      <c r="I78" s="39">
        <v>2</v>
      </c>
      <c r="J78" s="39">
        <v>2</v>
      </c>
      <c r="K78" s="41">
        <f t="shared" si="5"/>
        <v>2</v>
      </c>
      <c r="L78" s="39" t="str">
        <f t="shared" si="6"/>
        <v>SEDANG</v>
      </c>
      <c r="M78" s="42" t="str">
        <f t="shared" si="8"/>
        <v>PERBAIKAN/REHABILITASI</v>
      </c>
    </row>
    <row r="79" spans="2:13" ht="15" x14ac:dyDescent="0.3">
      <c r="B79" s="39">
        <f t="shared" si="7"/>
        <v>70</v>
      </c>
      <c r="C79" s="26">
        <v>24044003</v>
      </c>
      <c r="D79" s="27" t="s">
        <v>1536</v>
      </c>
      <c r="E79" s="27" t="s">
        <v>1704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41">
        <f t="shared" si="5"/>
        <v>0</v>
      </c>
      <c r="L79" s="39" t="str">
        <f t="shared" si="6"/>
        <v>BAIK SEKALI</v>
      </c>
      <c r="M79" s="42" t="str">
        <f t="shared" si="8"/>
        <v>PEMELIHARAAN RUTIN</v>
      </c>
    </row>
    <row r="80" spans="2:13" ht="15" x14ac:dyDescent="0.3">
      <c r="B80" s="39">
        <f t="shared" si="7"/>
        <v>71</v>
      </c>
      <c r="C80" s="26">
        <v>24045001</v>
      </c>
      <c r="D80" s="27" t="s">
        <v>1537</v>
      </c>
      <c r="E80" s="27" t="s">
        <v>1708</v>
      </c>
      <c r="F80" s="39">
        <v>1</v>
      </c>
      <c r="G80" s="39">
        <v>2</v>
      </c>
      <c r="H80" s="39">
        <v>2</v>
      </c>
      <c r="I80" s="39">
        <v>2</v>
      </c>
      <c r="J80" s="39">
        <v>2</v>
      </c>
      <c r="K80" s="41">
        <f t="shared" si="5"/>
        <v>1.8</v>
      </c>
      <c r="L80" s="39" t="str">
        <f t="shared" si="6"/>
        <v>SEDANG</v>
      </c>
      <c r="M80" s="42" t="str">
        <f t="shared" si="8"/>
        <v>PERBAIKAN/REHABILITASI</v>
      </c>
    </row>
    <row r="81" spans="2:13" ht="15" x14ac:dyDescent="0.3">
      <c r="B81" s="39">
        <f t="shared" si="7"/>
        <v>72</v>
      </c>
      <c r="C81" s="26">
        <v>24047001</v>
      </c>
      <c r="D81" s="27" t="s">
        <v>1538</v>
      </c>
      <c r="E81" s="27" t="s">
        <v>1710</v>
      </c>
      <c r="F81" s="39">
        <v>5</v>
      </c>
      <c r="G81" s="39">
        <v>5</v>
      </c>
      <c r="H81" s="39">
        <v>5</v>
      </c>
      <c r="I81" s="39">
        <v>5</v>
      </c>
      <c r="J81" s="39">
        <v>5</v>
      </c>
      <c r="K81" s="41">
        <f t="shared" si="5"/>
        <v>5</v>
      </c>
      <c r="L81" s="39" t="str">
        <f t="shared" si="6"/>
        <v>RUNTUH</v>
      </c>
      <c r="M81" s="42" t="str">
        <f t="shared" si="8"/>
        <v>PEMBANGUNAN JEMBATAN BARU</v>
      </c>
    </row>
    <row r="82" spans="2:13" ht="15" x14ac:dyDescent="0.3">
      <c r="B82" s="39">
        <f t="shared" si="7"/>
        <v>73</v>
      </c>
      <c r="C82" s="26">
        <v>24048001</v>
      </c>
      <c r="D82" s="27" t="s">
        <v>1539</v>
      </c>
      <c r="E82" s="27" t="s">
        <v>1712</v>
      </c>
      <c r="F82" s="39">
        <v>3</v>
      </c>
      <c r="G82" s="39">
        <v>2</v>
      </c>
      <c r="H82" s="39">
        <v>3</v>
      </c>
      <c r="I82" s="39">
        <v>3</v>
      </c>
      <c r="J82" s="39">
        <v>3</v>
      </c>
      <c r="K82" s="41">
        <f t="shared" si="5"/>
        <v>2.8</v>
      </c>
      <c r="L82" s="39" t="str">
        <f t="shared" si="6"/>
        <v>RUSAK RINGAN</v>
      </c>
      <c r="M82" s="42" t="str">
        <f t="shared" si="8"/>
        <v>REHABILITASI</v>
      </c>
    </row>
    <row r="83" spans="2:13" ht="15" x14ac:dyDescent="0.3">
      <c r="B83" s="39">
        <f t="shared" si="7"/>
        <v>74</v>
      </c>
      <c r="C83" s="26">
        <v>24048002</v>
      </c>
      <c r="D83" s="27" t="s">
        <v>1506</v>
      </c>
      <c r="E83" s="27" t="s">
        <v>1712</v>
      </c>
      <c r="F83" s="39">
        <v>2</v>
      </c>
      <c r="G83" s="39">
        <v>1</v>
      </c>
      <c r="H83" s="39">
        <v>3</v>
      </c>
      <c r="I83" s="39">
        <v>1</v>
      </c>
      <c r="J83" s="39">
        <v>1</v>
      </c>
      <c r="K83" s="41">
        <f t="shared" si="5"/>
        <v>1.6</v>
      </c>
      <c r="L83" s="39" t="str">
        <f t="shared" si="6"/>
        <v>SEDANG</v>
      </c>
      <c r="M83" s="42" t="str">
        <f t="shared" si="8"/>
        <v>PERBAIKAN/REHABILITASI</v>
      </c>
    </row>
    <row r="84" spans="2:13" ht="15" x14ac:dyDescent="0.3">
      <c r="B84" s="39">
        <f t="shared" si="7"/>
        <v>75</v>
      </c>
      <c r="C84" s="26">
        <v>24048003</v>
      </c>
      <c r="D84" s="27" t="s">
        <v>1499</v>
      </c>
      <c r="E84" s="27" t="s">
        <v>1712</v>
      </c>
      <c r="F84" s="39">
        <v>2</v>
      </c>
      <c r="G84" s="39">
        <v>2</v>
      </c>
      <c r="H84" s="39">
        <v>3</v>
      </c>
      <c r="I84" s="39">
        <v>2</v>
      </c>
      <c r="J84" s="39">
        <v>2</v>
      </c>
      <c r="K84" s="41">
        <f t="shared" si="5"/>
        <v>2.2000000000000002</v>
      </c>
      <c r="L84" s="39" t="str">
        <f t="shared" si="6"/>
        <v>SEDANG</v>
      </c>
      <c r="M84" s="42" t="str">
        <f t="shared" si="8"/>
        <v>PERBAIKAN/REHABILITASI</v>
      </c>
    </row>
    <row r="85" spans="2:13" ht="15" x14ac:dyDescent="0.3">
      <c r="B85" s="39">
        <f t="shared" si="7"/>
        <v>76</v>
      </c>
      <c r="C85" s="26">
        <v>24049001</v>
      </c>
      <c r="D85" s="27" t="s">
        <v>1540</v>
      </c>
      <c r="E85" s="27" t="s">
        <v>1716</v>
      </c>
      <c r="F85" s="39">
        <v>1</v>
      </c>
      <c r="G85" s="39">
        <v>2</v>
      </c>
      <c r="H85" s="39">
        <v>1</v>
      </c>
      <c r="I85" s="39">
        <v>2</v>
      </c>
      <c r="J85" s="39">
        <v>3</v>
      </c>
      <c r="K85" s="41">
        <f t="shared" si="5"/>
        <v>1.8</v>
      </c>
      <c r="L85" s="39" t="str">
        <f t="shared" si="6"/>
        <v>SEDANG</v>
      </c>
      <c r="M85" s="42" t="str">
        <f t="shared" si="8"/>
        <v>PERBAIKAN/REHABILITASI</v>
      </c>
    </row>
    <row r="86" spans="2:13" ht="15" x14ac:dyDescent="0.3">
      <c r="B86" s="39">
        <f t="shared" si="7"/>
        <v>77</v>
      </c>
      <c r="C86" s="26">
        <v>24049002</v>
      </c>
      <c r="D86" s="27" t="s">
        <v>1541</v>
      </c>
      <c r="E86" s="27" t="s">
        <v>1716</v>
      </c>
      <c r="F86" s="39">
        <v>1</v>
      </c>
      <c r="G86" s="39">
        <v>1</v>
      </c>
      <c r="H86" s="39">
        <v>1</v>
      </c>
      <c r="I86" s="39">
        <v>1</v>
      </c>
      <c r="J86" s="39">
        <v>3</v>
      </c>
      <c r="K86" s="41">
        <f t="shared" si="5"/>
        <v>1.4</v>
      </c>
      <c r="L86" s="39" t="str">
        <f t="shared" si="6"/>
        <v>BAIK</v>
      </c>
      <c r="M86" s="42" t="str">
        <f t="shared" si="8"/>
        <v>PEMELIHARAAN RUTIN *)</v>
      </c>
    </row>
    <row r="87" spans="2:13" ht="15" x14ac:dyDescent="0.3">
      <c r="B87" s="39">
        <f t="shared" si="7"/>
        <v>78</v>
      </c>
      <c r="C87" s="26">
        <v>24049003</v>
      </c>
      <c r="D87" s="27" t="s">
        <v>1542</v>
      </c>
      <c r="E87" s="27" t="s">
        <v>1716</v>
      </c>
      <c r="F87" s="39">
        <v>1</v>
      </c>
      <c r="G87" s="39">
        <v>1</v>
      </c>
      <c r="H87" s="39">
        <v>1</v>
      </c>
      <c r="I87" s="39">
        <v>1</v>
      </c>
      <c r="J87" s="39">
        <v>1</v>
      </c>
      <c r="K87" s="41">
        <f t="shared" si="5"/>
        <v>1</v>
      </c>
      <c r="L87" s="39" t="str">
        <f t="shared" si="6"/>
        <v>BAIK</v>
      </c>
      <c r="M87" s="42" t="str">
        <f t="shared" si="8"/>
        <v>PEMELIHARAAN RUTIN *)</v>
      </c>
    </row>
    <row r="88" spans="2:13" ht="15" x14ac:dyDescent="0.3">
      <c r="B88" s="39">
        <f t="shared" si="7"/>
        <v>79</v>
      </c>
      <c r="C88" s="26">
        <v>24049004</v>
      </c>
      <c r="D88" s="27" t="s">
        <v>1543</v>
      </c>
      <c r="E88" s="27" t="s">
        <v>1716</v>
      </c>
      <c r="F88" s="39">
        <v>1</v>
      </c>
      <c r="G88" s="39">
        <v>1</v>
      </c>
      <c r="H88" s="39">
        <v>1</v>
      </c>
      <c r="I88" s="39">
        <v>1</v>
      </c>
      <c r="J88" s="39">
        <v>1</v>
      </c>
      <c r="K88" s="41">
        <f t="shared" si="5"/>
        <v>1</v>
      </c>
      <c r="L88" s="39" t="str">
        <f t="shared" si="6"/>
        <v>BAIK</v>
      </c>
      <c r="M88" s="42" t="str">
        <f t="shared" si="8"/>
        <v>PEMELIHARAAN RUTIN *)</v>
      </c>
    </row>
    <row r="89" spans="2:13" ht="15" x14ac:dyDescent="0.3">
      <c r="B89" s="39">
        <f t="shared" si="7"/>
        <v>80</v>
      </c>
      <c r="C89" s="26">
        <v>24050001</v>
      </c>
      <c r="D89" s="27" t="s">
        <v>1544</v>
      </c>
      <c r="E89" s="27" t="s">
        <v>1721</v>
      </c>
      <c r="F89" s="39">
        <v>1</v>
      </c>
      <c r="G89" s="39">
        <v>1</v>
      </c>
      <c r="H89" s="39">
        <v>1</v>
      </c>
      <c r="I89" s="39">
        <v>1</v>
      </c>
      <c r="J89" s="39">
        <v>1</v>
      </c>
      <c r="K89" s="41">
        <f t="shared" si="5"/>
        <v>1</v>
      </c>
      <c r="L89" s="39" t="str">
        <f t="shared" si="6"/>
        <v>BAIK</v>
      </c>
      <c r="M89" s="42" t="str">
        <f t="shared" si="8"/>
        <v>PEMELIHARAAN RUTIN *)</v>
      </c>
    </row>
    <row r="90" spans="2:13" ht="15" x14ac:dyDescent="0.3">
      <c r="B90" s="39">
        <f t="shared" si="7"/>
        <v>81</v>
      </c>
      <c r="C90" s="26">
        <v>24050002</v>
      </c>
      <c r="D90" s="27" t="s">
        <v>1545</v>
      </c>
      <c r="E90" s="27" t="s">
        <v>1721</v>
      </c>
      <c r="F90" s="39">
        <v>1</v>
      </c>
      <c r="G90" s="39">
        <v>1</v>
      </c>
      <c r="H90" s="39">
        <v>1</v>
      </c>
      <c r="I90" s="39">
        <v>2</v>
      </c>
      <c r="J90" s="39">
        <v>2</v>
      </c>
      <c r="K90" s="41">
        <f t="shared" si="5"/>
        <v>1.4</v>
      </c>
      <c r="L90" s="39" t="str">
        <f t="shared" si="6"/>
        <v>BAIK</v>
      </c>
      <c r="M90" s="42" t="str">
        <f t="shared" si="8"/>
        <v>PEMELIHARAAN RUTIN *)</v>
      </c>
    </row>
    <row r="91" spans="2:13" ht="15" x14ac:dyDescent="0.3">
      <c r="B91" s="39">
        <f t="shared" si="7"/>
        <v>82</v>
      </c>
      <c r="C91" s="26">
        <v>24051001</v>
      </c>
      <c r="D91" s="27" t="s">
        <v>1546</v>
      </c>
      <c r="E91" s="27" t="s">
        <v>1724</v>
      </c>
      <c r="F91" s="39">
        <v>1</v>
      </c>
      <c r="G91" s="39">
        <v>1</v>
      </c>
      <c r="H91" s="39">
        <v>1</v>
      </c>
      <c r="I91" s="39">
        <v>1</v>
      </c>
      <c r="J91" s="39">
        <v>1</v>
      </c>
      <c r="K91" s="41">
        <f t="shared" si="5"/>
        <v>1</v>
      </c>
      <c r="L91" s="39" t="str">
        <f t="shared" si="6"/>
        <v>BAIK</v>
      </c>
      <c r="M91" s="42" t="str">
        <f t="shared" si="8"/>
        <v>PEMELIHARAAN RUTIN *)</v>
      </c>
    </row>
    <row r="92" spans="2:13" ht="15" x14ac:dyDescent="0.3">
      <c r="B92" s="39">
        <f t="shared" si="7"/>
        <v>83</v>
      </c>
      <c r="C92" s="26">
        <v>24053001</v>
      </c>
      <c r="D92" s="27" t="s">
        <v>1547</v>
      </c>
      <c r="E92" s="27" t="s">
        <v>1726</v>
      </c>
      <c r="F92" s="39">
        <v>1</v>
      </c>
      <c r="G92" s="39">
        <v>1</v>
      </c>
      <c r="H92" s="39">
        <v>1</v>
      </c>
      <c r="I92" s="39">
        <v>1</v>
      </c>
      <c r="J92" s="39">
        <v>2</v>
      </c>
      <c r="K92" s="41">
        <f t="shared" si="5"/>
        <v>1.2</v>
      </c>
      <c r="L92" s="39" t="str">
        <f t="shared" si="6"/>
        <v>BAIK</v>
      </c>
      <c r="M92" s="42" t="str">
        <f t="shared" si="8"/>
        <v>PEMELIHARAAN RUTIN *)</v>
      </c>
    </row>
    <row r="93" spans="2:13" ht="15" x14ac:dyDescent="0.3">
      <c r="B93" s="39">
        <f t="shared" si="7"/>
        <v>84</v>
      </c>
      <c r="C93" s="26">
        <v>24053002</v>
      </c>
      <c r="D93" s="27" t="s">
        <v>1548</v>
      </c>
      <c r="E93" s="27" t="s">
        <v>1726</v>
      </c>
      <c r="F93" s="39">
        <v>1</v>
      </c>
      <c r="G93" s="39">
        <v>2</v>
      </c>
      <c r="H93" s="39">
        <v>1</v>
      </c>
      <c r="I93" s="39">
        <v>3</v>
      </c>
      <c r="J93" s="39">
        <v>4</v>
      </c>
      <c r="K93" s="41">
        <f t="shared" si="5"/>
        <v>2.2000000000000002</v>
      </c>
      <c r="L93" s="39" t="str">
        <f t="shared" si="6"/>
        <v>SEDANG</v>
      </c>
      <c r="M93" s="42" t="str">
        <f t="shared" si="8"/>
        <v>PERBAIKAN/REHABILITASI</v>
      </c>
    </row>
    <row r="94" spans="2:13" ht="15" x14ac:dyDescent="0.3">
      <c r="B94" s="39">
        <f t="shared" si="7"/>
        <v>85</v>
      </c>
      <c r="C94" s="26">
        <v>24055001</v>
      </c>
      <c r="D94" s="27" t="s">
        <v>1549</v>
      </c>
      <c r="E94" s="27" t="s">
        <v>1729</v>
      </c>
      <c r="F94" s="39">
        <v>1</v>
      </c>
      <c r="G94" s="39">
        <v>1</v>
      </c>
      <c r="H94" s="39">
        <v>2</v>
      </c>
      <c r="I94" s="39">
        <v>2</v>
      </c>
      <c r="J94" s="39">
        <v>2</v>
      </c>
      <c r="K94" s="41">
        <f t="shared" si="5"/>
        <v>1.6</v>
      </c>
      <c r="L94" s="39" t="str">
        <f t="shared" si="6"/>
        <v>SEDANG</v>
      </c>
      <c r="M94" s="42" t="str">
        <f t="shared" si="8"/>
        <v>PERBAIKAN/REHABILITASI</v>
      </c>
    </row>
    <row r="95" spans="2:13" ht="15" x14ac:dyDescent="0.3">
      <c r="B95" s="39">
        <f t="shared" si="7"/>
        <v>86</v>
      </c>
      <c r="C95" s="26">
        <v>24055002</v>
      </c>
      <c r="D95" s="27" t="s">
        <v>1550</v>
      </c>
      <c r="E95" s="27" t="s">
        <v>1729</v>
      </c>
      <c r="F95" s="39">
        <v>1</v>
      </c>
      <c r="G95" s="39">
        <v>3</v>
      </c>
      <c r="H95" s="39">
        <v>2</v>
      </c>
      <c r="I95" s="39">
        <v>1</v>
      </c>
      <c r="J95" s="39">
        <v>2</v>
      </c>
      <c r="K95" s="41">
        <f t="shared" si="5"/>
        <v>1.8</v>
      </c>
      <c r="L95" s="39" t="str">
        <f t="shared" si="6"/>
        <v>SEDANG</v>
      </c>
      <c r="M95" s="42" t="str">
        <f t="shared" si="8"/>
        <v>PERBAIKAN/REHABILITASI</v>
      </c>
    </row>
    <row r="96" spans="2:13" ht="15" x14ac:dyDescent="0.3">
      <c r="B96" s="39">
        <f t="shared" si="7"/>
        <v>87</v>
      </c>
      <c r="C96" s="26">
        <v>24055003</v>
      </c>
      <c r="D96" s="27" t="s">
        <v>1551</v>
      </c>
      <c r="E96" s="27" t="s">
        <v>1729</v>
      </c>
      <c r="F96" s="39">
        <v>2</v>
      </c>
      <c r="G96" s="39">
        <v>2</v>
      </c>
      <c r="H96" s="39">
        <v>1</v>
      </c>
      <c r="I96" s="39">
        <v>1</v>
      </c>
      <c r="J96" s="39">
        <v>1</v>
      </c>
      <c r="K96" s="41">
        <f t="shared" si="5"/>
        <v>1.4</v>
      </c>
      <c r="L96" s="39" t="str">
        <f t="shared" si="6"/>
        <v>BAIK</v>
      </c>
      <c r="M96" s="42" t="str">
        <f t="shared" si="8"/>
        <v>PEMELIHARAAN RUTIN *)</v>
      </c>
    </row>
    <row r="97" spans="2:13" ht="15" x14ac:dyDescent="0.3">
      <c r="B97" s="39">
        <f t="shared" si="7"/>
        <v>88</v>
      </c>
      <c r="C97" s="26">
        <v>24055004</v>
      </c>
      <c r="D97" s="27" t="s">
        <v>1552</v>
      </c>
      <c r="E97" s="27" t="s">
        <v>1729</v>
      </c>
      <c r="F97" s="39">
        <v>1</v>
      </c>
      <c r="G97" s="39">
        <v>1</v>
      </c>
      <c r="H97" s="39">
        <v>1</v>
      </c>
      <c r="I97" s="39">
        <v>1</v>
      </c>
      <c r="J97" s="39">
        <v>1</v>
      </c>
      <c r="K97" s="41">
        <f t="shared" si="5"/>
        <v>1</v>
      </c>
      <c r="L97" s="39" t="str">
        <f t="shared" si="6"/>
        <v>BAIK</v>
      </c>
      <c r="M97" s="42" t="str">
        <f t="shared" si="8"/>
        <v>PEMELIHARAAN RUTIN *)</v>
      </c>
    </row>
    <row r="98" spans="2:13" ht="15" x14ac:dyDescent="0.3">
      <c r="B98" s="39">
        <f t="shared" si="7"/>
        <v>89</v>
      </c>
      <c r="C98" s="26">
        <v>24056001</v>
      </c>
      <c r="D98" s="27" t="s">
        <v>1553</v>
      </c>
      <c r="E98" s="27" t="s">
        <v>1734</v>
      </c>
      <c r="F98" s="39">
        <v>1</v>
      </c>
      <c r="G98" s="39">
        <v>1</v>
      </c>
      <c r="H98" s="39">
        <v>1</v>
      </c>
      <c r="I98" s="39">
        <v>1</v>
      </c>
      <c r="J98" s="39">
        <v>2</v>
      </c>
      <c r="K98" s="41">
        <f t="shared" si="5"/>
        <v>1.2</v>
      </c>
      <c r="L98" s="39" t="str">
        <f t="shared" si="6"/>
        <v>BAIK</v>
      </c>
      <c r="M98" s="42" t="str">
        <f t="shared" si="8"/>
        <v>PEMELIHARAAN RUTIN *)</v>
      </c>
    </row>
    <row r="99" spans="2:13" ht="15" x14ac:dyDescent="0.3">
      <c r="B99" s="39">
        <f t="shared" si="7"/>
        <v>90</v>
      </c>
      <c r="C99" s="26">
        <v>24056002</v>
      </c>
      <c r="D99" s="27" t="s">
        <v>1524</v>
      </c>
      <c r="E99" s="27" t="s">
        <v>1734</v>
      </c>
      <c r="F99" s="39">
        <v>1</v>
      </c>
      <c r="G99" s="39">
        <v>1</v>
      </c>
      <c r="H99" s="39">
        <v>1</v>
      </c>
      <c r="I99" s="39">
        <v>1</v>
      </c>
      <c r="J99" s="39">
        <v>1</v>
      </c>
      <c r="K99" s="41">
        <f t="shared" si="5"/>
        <v>1</v>
      </c>
      <c r="L99" s="39" t="str">
        <f t="shared" si="6"/>
        <v>BAIK</v>
      </c>
      <c r="M99" s="42" t="str">
        <f t="shared" si="8"/>
        <v>PEMELIHARAAN RUTIN *)</v>
      </c>
    </row>
    <row r="100" spans="2:13" ht="15" x14ac:dyDescent="0.3">
      <c r="B100" s="39">
        <f t="shared" si="7"/>
        <v>91</v>
      </c>
      <c r="C100" s="26">
        <v>24056003</v>
      </c>
      <c r="D100" s="27" t="s">
        <v>1554</v>
      </c>
      <c r="E100" s="27" t="s">
        <v>1734</v>
      </c>
      <c r="F100" s="39">
        <v>1</v>
      </c>
      <c r="G100" s="39">
        <v>1</v>
      </c>
      <c r="H100" s="39">
        <v>1</v>
      </c>
      <c r="I100" s="39">
        <v>2</v>
      </c>
      <c r="J100" s="39">
        <v>3</v>
      </c>
      <c r="K100" s="41">
        <f t="shared" si="5"/>
        <v>1.6</v>
      </c>
      <c r="L100" s="39" t="str">
        <f t="shared" si="6"/>
        <v>SEDANG</v>
      </c>
      <c r="M100" s="42" t="str">
        <f t="shared" si="8"/>
        <v>PERBAIKAN/REHABILITASI</v>
      </c>
    </row>
    <row r="101" spans="2:13" ht="15" x14ac:dyDescent="0.3">
      <c r="B101" s="39">
        <f t="shared" si="7"/>
        <v>92</v>
      </c>
      <c r="C101" s="26">
        <v>24056004</v>
      </c>
      <c r="D101" s="27" t="s">
        <v>1544</v>
      </c>
      <c r="E101" s="27" t="s">
        <v>1734</v>
      </c>
      <c r="F101" s="39">
        <v>2</v>
      </c>
      <c r="G101" s="39">
        <v>1</v>
      </c>
      <c r="H101" s="39">
        <v>2</v>
      </c>
      <c r="I101" s="39">
        <v>2</v>
      </c>
      <c r="J101" s="39">
        <v>2</v>
      </c>
      <c r="K101" s="41">
        <f t="shared" si="5"/>
        <v>1.8</v>
      </c>
      <c r="L101" s="39" t="str">
        <f t="shared" si="6"/>
        <v>SEDANG</v>
      </c>
      <c r="M101" s="42" t="str">
        <f t="shared" si="8"/>
        <v>PERBAIKAN/REHABILITASI</v>
      </c>
    </row>
    <row r="102" spans="2:13" ht="15" x14ac:dyDescent="0.3">
      <c r="B102" s="39">
        <f t="shared" si="7"/>
        <v>93</v>
      </c>
      <c r="C102" s="26">
        <v>24057001</v>
      </c>
      <c r="D102" s="27" t="s">
        <v>1555</v>
      </c>
      <c r="E102" s="27" t="s">
        <v>1739</v>
      </c>
      <c r="F102" s="39">
        <v>1</v>
      </c>
      <c r="G102" s="39">
        <v>1</v>
      </c>
      <c r="H102" s="39">
        <v>2</v>
      </c>
      <c r="I102" s="39">
        <v>1</v>
      </c>
      <c r="J102" s="39">
        <v>2</v>
      </c>
      <c r="K102" s="41">
        <f t="shared" si="5"/>
        <v>1.4</v>
      </c>
      <c r="L102" s="39" t="str">
        <f t="shared" si="6"/>
        <v>BAIK</v>
      </c>
      <c r="M102" s="42" t="str">
        <f>IF(AND(K102&gt;=0,K102&lt;=0.5),"PEMELIHARAAN RUTIN",IF(AND(K102&gt;0.06,K102&lt;=1.5),"PEMELIHARAAN RUTIN *)",IF(AND(K102&gt;1.5,K102&lt;=2.5),"PERBAIKAN/REHABILITASI",IF(AND(K102&gt;2.5,K102&lt;=3.5),"REHABILITASI",IF(AND(K102&gt;3.5,K102&lt;=4.5),"PENGGANTIAN",IF(AND(K102&gt;4.6,K102&lt;=5),"PEMBANGUNAN JEMBATAN BARU",0))))))</f>
        <v>PEMELIHARAAN RUTIN *)</v>
      </c>
    </row>
    <row r="103" spans="2:13" ht="15" x14ac:dyDescent="0.3">
      <c r="B103" s="39">
        <f t="shared" si="7"/>
        <v>94</v>
      </c>
      <c r="C103" s="26">
        <v>24057002</v>
      </c>
      <c r="D103" s="27" t="s">
        <v>1556</v>
      </c>
      <c r="E103" s="27" t="s">
        <v>1739</v>
      </c>
      <c r="F103" s="39">
        <v>2</v>
      </c>
      <c r="G103" s="39">
        <v>1</v>
      </c>
      <c r="H103" s="39">
        <v>1</v>
      </c>
      <c r="I103" s="39">
        <v>2</v>
      </c>
      <c r="J103" s="39">
        <v>2</v>
      </c>
      <c r="K103" s="41">
        <f t="shared" si="5"/>
        <v>1.6</v>
      </c>
      <c r="L103" s="39" t="str">
        <f t="shared" si="6"/>
        <v>SEDANG</v>
      </c>
      <c r="M103" s="42" t="str">
        <f t="shared" si="8"/>
        <v>PERBAIKAN/REHABILITASI</v>
      </c>
    </row>
    <row r="104" spans="2:13" ht="15" x14ac:dyDescent="0.3">
      <c r="B104" s="39">
        <f t="shared" si="7"/>
        <v>95</v>
      </c>
      <c r="C104" s="26">
        <v>24057003</v>
      </c>
      <c r="D104" s="27" t="s">
        <v>1557</v>
      </c>
      <c r="E104" s="27" t="s">
        <v>1739</v>
      </c>
      <c r="F104" s="39">
        <v>1</v>
      </c>
      <c r="G104" s="39">
        <v>1</v>
      </c>
      <c r="H104" s="39">
        <v>1</v>
      </c>
      <c r="I104" s="39">
        <v>2</v>
      </c>
      <c r="J104" s="39">
        <v>3</v>
      </c>
      <c r="K104" s="41">
        <f t="shared" si="5"/>
        <v>1.6</v>
      </c>
      <c r="L104" s="39" t="str">
        <f t="shared" si="6"/>
        <v>SEDANG</v>
      </c>
      <c r="M104" s="42" t="str">
        <f t="shared" si="8"/>
        <v>PERBAIKAN/REHABILITASI</v>
      </c>
    </row>
    <row r="105" spans="2:13" ht="15" x14ac:dyDescent="0.3">
      <c r="B105" s="39">
        <f t="shared" si="7"/>
        <v>96</v>
      </c>
      <c r="C105" s="26">
        <v>24057004</v>
      </c>
      <c r="D105" s="27" t="s">
        <v>1558</v>
      </c>
      <c r="E105" s="27" t="s">
        <v>1739</v>
      </c>
      <c r="F105" s="39">
        <v>1</v>
      </c>
      <c r="G105" s="39">
        <v>1</v>
      </c>
      <c r="H105" s="39">
        <v>2</v>
      </c>
      <c r="I105" s="39">
        <v>1</v>
      </c>
      <c r="J105" s="39">
        <v>1</v>
      </c>
      <c r="K105" s="41">
        <f t="shared" si="5"/>
        <v>1.2</v>
      </c>
      <c r="L105" s="39" t="str">
        <f t="shared" si="6"/>
        <v>BAIK</v>
      </c>
      <c r="M105" s="42" t="str">
        <f t="shared" si="8"/>
        <v>PEMELIHARAAN RUTIN *)</v>
      </c>
    </row>
    <row r="106" spans="2:13" ht="15" x14ac:dyDescent="0.3">
      <c r="B106" s="39">
        <f t="shared" si="7"/>
        <v>97</v>
      </c>
      <c r="C106" s="26">
        <v>24057005</v>
      </c>
      <c r="D106" s="27" t="s">
        <v>1559</v>
      </c>
      <c r="E106" s="27" t="s">
        <v>1739</v>
      </c>
      <c r="F106" s="39">
        <v>1</v>
      </c>
      <c r="G106" s="39">
        <v>1</v>
      </c>
      <c r="H106" s="39">
        <v>1</v>
      </c>
      <c r="I106" s="39">
        <v>1</v>
      </c>
      <c r="J106" s="39">
        <v>1</v>
      </c>
      <c r="K106" s="41">
        <f t="shared" ref="K106:K137" si="9">AVERAGE(F106,G106,H106,I106,J106)</f>
        <v>1</v>
      </c>
      <c r="L106" s="39" t="str">
        <f t="shared" si="6"/>
        <v>BAIK</v>
      </c>
      <c r="M106" s="42" t="str">
        <f t="shared" si="8"/>
        <v>PEMELIHARAAN RUTIN *)</v>
      </c>
    </row>
    <row r="107" spans="2:13" ht="15" x14ac:dyDescent="0.3">
      <c r="B107" s="39">
        <f t="shared" si="7"/>
        <v>98</v>
      </c>
      <c r="C107" s="26">
        <v>24058001</v>
      </c>
      <c r="D107" s="27" t="s">
        <v>1560</v>
      </c>
      <c r="E107" s="27" t="s">
        <v>1745</v>
      </c>
      <c r="F107" s="39">
        <v>1</v>
      </c>
      <c r="G107" s="39">
        <v>1</v>
      </c>
      <c r="H107" s="39">
        <v>2</v>
      </c>
      <c r="I107" s="39">
        <v>2</v>
      </c>
      <c r="J107" s="39">
        <v>2</v>
      </c>
      <c r="K107" s="41">
        <f t="shared" si="9"/>
        <v>1.6</v>
      </c>
      <c r="L107" s="39" t="str">
        <f t="shared" si="6"/>
        <v>SEDANG</v>
      </c>
      <c r="M107" s="42" t="str">
        <f t="shared" si="8"/>
        <v>PERBAIKAN/REHABILITASI</v>
      </c>
    </row>
    <row r="108" spans="2:13" ht="15" x14ac:dyDescent="0.3">
      <c r="B108" s="39">
        <f t="shared" si="7"/>
        <v>99</v>
      </c>
      <c r="C108" s="26">
        <v>24058002</v>
      </c>
      <c r="D108" s="27" t="s">
        <v>1561</v>
      </c>
      <c r="E108" s="27" t="s">
        <v>1745</v>
      </c>
      <c r="F108" s="39">
        <v>1</v>
      </c>
      <c r="G108" s="39">
        <v>1</v>
      </c>
      <c r="H108" s="39">
        <v>2</v>
      </c>
      <c r="I108" s="39">
        <v>1</v>
      </c>
      <c r="J108" s="39">
        <v>1</v>
      </c>
      <c r="K108" s="41">
        <f t="shared" si="9"/>
        <v>1.2</v>
      </c>
      <c r="L108" s="39" t="str">
        <f t="shared" si="6"/>
        <v>BAIK</v>
      </c>
      <c r="M108" s="42" t="str">
        <f t="shared" si="8"/>
        <v>PEMELIHARAAN RUTIN *)</v>
      </c>
    </row>
    <row r="109" spans="2:13" ht="15" x14ac:dyDescent="0.3">
      <c r="B109" s="39">
        <f t="shared" si="7"/>
        <v>100</v>
      </c>
      <c r="C109" s="26">
        <v>24058003</v>
      </c>
      <c r="D109" s="27" t="s">
        <v>1562</v>
      </c>
      <c r="E109" s="27" t="s">
        <v>1745</v>
      </c>
      <c r="F109" s="39">
        <v>1</v>
      </c>
      <c r="G109" s="39">
        <v>1</v>
      </c>
      <c r="H109" s="39">
        <v>2</v>
      </c>
      <c r="I109" s="39">
        <v>1</v>
      </c>
      <c r="J109" s="39">
        <v>1</v>
      </c>
      <c r="K109" s="41">
        <f t="shared" si="9"/>
        <v>1.2</v>
      </c>
      <c r="L109" s="39" t="str">
        <f t="shared" si="6"/>
        <v>BAIK</v>
      </c>
      <c r="M109" s="42" t="str">
        <f t="shared" si="8"/>
        <v>PEMELIHARAAN RUTIN *)</v>
      </c>
    </row>
    <row r="110" spans="2:13" ht="15" x14ac:dyDescent="0.3">
      <c r="B110" s="39">
        <f t="shared" si="7"/>
        <v>101</v>
      </c>
      <c r="C110" s="26">
        <v>24058004</v>
      </c>
      <c r="D110" s="27" t="s">
        <v>1563</v>
      </c>
      <c r="E110" s="27" t="s">
        <v>1745</v>
      </c>
      <c r="F110" s="39">
        <v>1</v>
      </c>
      <c r="G110" s="39">
        <v>1</v>
      </c>
      <c r="H110" s="39">
        <v>2</v>
      </c>
      <c r="I110" s="39">
        <v>1</v>
      </c>
      <c r="J110" s="39">
        <v>1</v>
      </c>
      <c r="K110" s="41">
        <f t="shared" si="9"/>
        <v>1.2</v>
      </c>
      <c r="L110" s="39" t="str">
        <f t="shared" si="6"/>
        <v>BAIK</v>
      </c>
      <c r="M110" s="42" t="str">
        <f t="shared" si="8"/>
        <v>PEMELIHARAAN RUTIN *)</v>
      </c>
    </row>
    <row r="111" spans="2:13" ht="15" x14ac:dyDescent="0.3">
      <c r="B111" s="39">
        <f t="shared" si="7"/>
        <v>102</v>
      </c>
      <c r="C111" s="26">
        <v>24058005</v>
      </c>
      <c r="D111" s="27" t="s">
        <v>1564</v>
      </c>
      <c r="E111" s="27" t="s">
        <v>1745</v>
      </c>
      <c r="F111" s="39">
        <v>1</v>
      </c>
      <c r="G111" s="39">
        <v>1</v>
      </c>
      <c r="H111" s="39">
        <v>2</v>
      </c>
      <c r="I111" s="39">
        <v>2</v>
      </c>
      <c r="J111" s="39">
        <v>2</v>
      </c>
      <c r="K111" s="41">
        <f t="shared" si="9"/>
        <v>1.6</v>
      </c>
      <c r="L111" s="39" t="str">
        <f t="shared" si="6"/>
        <v>SEDANG</v>
      </c>
      <c r="M111" s="42" t="str">
        <f t="shared" si="8"/>
        <v>PERBAIKAN/REHABILITASI</v>
      </c>
    </row>
    <row r="112" spans="2:13" ht="15" x14ac:dyDescent="0.3">
      <c r="B112" s="39">
        <f t="shared" si="7"/>
        <v>103</v>
      </c>
      <c r="C112" s="26">
        <v>24058006</v>
      </c>
      <c r="D112" s="27" t="s">
        <v>1565</v>
      </c>
      <c r="E112" s="27" t="s">
        <v>1745</v>
      </c>
      <c r="F112" s="39">
        <v>1</v>
      </c>
      <c r="G112" s="39">
        <v>1</v>
      </c>
      <c r="H112" s="39">
        <v>1</v>
      </c>
      <c r="I112" s="39">
        <v>1</v>
      </c>
      <c r="J112" s="39">
        <v>1</v>
      </c>
      <c r="K112" s="41">
        <f t="shared" si="9"/>
        <v>1</v>
      </c>
      <c r="L112" s="39" t="str">
        <f t="shared" si="6"/>
        <v>BAIK</v>
      </c>
      <c r="M112" s="42" t="str">
        <f t="shared" si="8"/>
        <v>PEMELIHARAAN RUTIN *)</v>
      </c>
    </row>
    <row r="113" spans="2:13" ht="15" x14ac:dyDescent="0.3">
      <c r="B113" s="39">
        <f t="shared" si="7"/>
        <v>104</v>
      </c>
      <c r="C113" s="26">
        <v>24058007</v>
      </c>
      <c r="D113" s="27" t="s">
        <v>1566</v>
      </c>
      <c r="E113" s="27" t="s">
        <v>1745</v>
      </c>
      <c r="F113" s="39">
        <v>1</v>
      </c>
      <c r="G113" s="39">
        <v>1</v>
      </c>
      <c r="H113" s="39">
        <v>2</v>
      </c>
      <c r="I113" s="39">
        <v>1</v>
      </c>
      <c r="J113" s="39">
        <v>1</v>
      </c>
      <c r="K113" s="41">
        <f t="shared" si="9"/>
        <v>1.2</v>
      </c>
      <c r="L113" s="39" t="str">
        <f t="shared" si="6"/>
        <v>BAIK</v>
      </c>
      <c r="M113" s="42" t="str">
        <f t="shared" si="8"/>
        <v>PEMELIHARAAN RUTIN *)</v>
      </c>
    </row>
    <row r="114" spans="2:13" ht="15" x14ac:dyDescent="0.3">
      <c r="B114" s="39">
        <f t="shared" si="7"/>
        <v>105</v>
      </c>
      <c r="C114" s="26">
        <v>24059001</v>
      </c>
      <c r="D114" s="27" t="s">
        <v>1567</v>
      </c>
      <c r="E114" s="28" t="s">
        <v>1753</v>
      </c>
      <c r="F114" s="39">
        <v>3</v>
      </c>
      <c r="G114" s="39">
        <v>3</v>
      </c>
      <c r="H114" s="39">
        <v>2</v>
      </c>
      <c r="I114" s="39">
        <v>4</v>
      </c>
      <c r="J114" s="39">
        <v>4</v>
      </c>
      <c r="K114" s="41">
        <f t="shared" si="9"/>
        <v>3.2</v>
      </c>
      <c r="L114" s="39" t="str">
        <f t="shared" si="6"/>
        <v>RUSAK RINGAN</v>
      </c>
      <c r="M114" s="42" t="str">
        <f t="shared" si="8"/>
        <v>REHABILITASI</v>
      </c>
    </row>
    <row r="115" spans="2:13" ht="15" x14ac:dyDescent="0.3">
      <c r="B115" s="39">
        <f t="shared" si="7"/>
        <v>106</v>
      </c>
      <c r="C115" s="26">
        <v>24059002</v>
      </c>
      <c r="D115" s="27" t="s">
        <v>1568</v>
      </c>
      <c r="E115" s="28" t="s">
        <v>1753</v>
      </c>
      <c r="F115" s="39">
        <v>1</v>
      </c>
      <c r="G115" s="39">
        <v>2</v>
      </c>
      <c r="H115" s="39">
        <v>1</v>
      </c>
      <c r="I115" s="39">
        <v>1</v>
      </c>
      <c r="J115" s="39">
        <v>1</v>
      </c>
      <c r="K115" s="41">
        <f t="shared" si="9"/>
        <v>1.2</v>
      </c>
      <c r="L115" s="39" t="str">
        <f t="shared" si="6"/>
        <v>BAIK</v>
      </c>
      <c r="M115" s="42" t="str">
        <f t="shared" si="8"/>
        <v>PEMELIHARAAN RUTIN *)</v>
      </c>
    </row>
    <row r="116" spans="2:13" ht="15" x14ac:dyDescent="0.3">
      <c r="B116" s="39">
        <f t="shared" si="7"/>
        <v>107</v>
      </c>
      <c r="C116" s="26">
        <v>24062001</v>
      </c>
      <c r="D116" s="27" t="s">
        <v>1569</v>
      </c>
      <c r="E116" s="27" t="s">
        <v>1756</v>
      </c>
      <c r="F116" s="39">
        <v>1</v>
      </c>
      <c r="G116" s="39">
        <v>1</v>
      </c>
      <c r="H116" s="39">
        <v>2</v>
      </c>
      <c r="I116" s="39">
        <v>1</v>
      </c>
      <c r="J116" s="39">
        <v>1</v>
      </c>
      <c r="K116" s="41">
        <f t="shared" si="9"/>
        <v>1.2</v>
      </c>
      <c r="L116" s="39" t="str">
        <f t="shared" si="6"/>
        <v>BAIK</v>
      </c>
      <c r="M116" s="42" t="str">
        <f t="shared" si="8"/>
        <v>PEMELIHARAAN RUTIN *)</v>
      </c>
    </row>
    <row r="117" spans="2:13" ht="15" x14ac:dyDescent="0.3">
      <c r="B117" s="39">
        <f t="shared" si="7"/>
        <v>108</v>
      </c>
      <c r="C117" s="26">
        <v>24062002</v>
      </c>
      <c r="D117" s="27" t="s">
        <v>1570</v>
      </c>
      <c r="E117" s="27" t="s">
        <v>1756</v>
      </c>
      <c r="F117" s="39">
        <v>1</v>
      </c>
      <c r="G117" s="39">
        <v>1</v>
      </c>
      <c r="H117" s="39">
        <v>2</v>
      </c>
      <c r="I117" s="39">
        <v>1</v>
      </c>
      <c r="J117" s="39">
        <v>2</v>
      </c>
      <c r="K117" s="41">
        <f t="shared" si="9"/>
        <v>1.4</v>
      </c>
      <c r="L117" s="39" t="str">
        <f t="shared" si="6"/>
        <v>BAIK</v>
      </c>
      <c r="M117" s="42" t="str">
        <f t="shared" si="8"/>
        <v>PEMELIHARAAN RUTIN *)</v>
      </c>
    </row>
    <row r="118" spans="2:13" ht="15" x14ac:dyDescent="0.3">
      <c r="B118" s="39">
        <f t="shared" si="7"/>
        <v>109</v>
      </c>
      <c r="C118" s="26">
        <v>24062003</v>
      </c>
      <c r="D118" s="27" t="s">
        <v>1571</v>
      </c>
      <c r="E118" s="27" t="s">
        <v>1756</v>
      </c>
      <c r="F118" s="39">
        <v>1</v>
      </c>
      <c r="G118" s="39">
        <v>1</v>
      </c>
      <c r="H118" s="39">
        <v>3</v>
      </c>
      <c r="I118" s="39">
        <v>1</v>
      </c>
      <c r="J118" s="39">
        <v>2</v>
      </c>
      <c r="K118" s="41">
        <f t="shared" si="9"/>
        <v>1.6</v>
      </c>
      <c r="L118" s="39" t="str">
        <f t="shared" si="6"/>
        <v>SEDANG</v>
      </c>
      <c r="M118" s="42" t="str">
        <f t="shared" si="8"/>
        <v>PERBAIKAN/REHABILITASI</v>
      </c>
    </row>
    <row r="119" spans="2:13" ht="15" x14ac:dyDescent="0.3">
      <c r="B119" s="39">
        <f t="shared" si="7"/>
        <v>110</v>
      </c>
      <c r="C119" s="26">
        <v>24062004</v>
      </c>
      <c r="D119" s="27" t="s">
        <v>1572</v>
      </c>
      <c r="E119" s="27" t="s">
        <v>1756</v>
      </c>
      <c r="F119" s="39">
        <v>1</v>
      </c>
      <c r="G119" s="39">
        <v>1</v>
      </c>
      <c r="H119" s="39">
        <v>3</v>
      </c>
      <c r="I119" s="39">
        <v>1</v>
      </c>
      <c r="J119" s="39">
        <v>1</v>
      </c>
      <c r="K119" s="41">
        <f t="shared" si="9"/>
        <v>1.4</v>
      </c>
      <c r="L119" s="39" t="str">
        <f t="shared" si="6"/>
        <v>BAIK</v>
      </c>
      <c r="M119" s="42" t="str">
        <f t="shared" si="8"/>
        <v>PEMELIHARAAN RUTIN *)</v>
      </c>
    </row>
    <row r="120" spans="2:13" ht="15" x14ac:dyDescent="0.3">
      <c r="B120" s="39">
        <f t="shared" si="7"/>
        <v>111</v>
      </c>
      <c r="C120" s="26">
        <v>24062005</v>
      </c>
      <c r="D120" s="27" t="s">
        <v>1573</v>
      </c>
      <c r="E120" s="27" t="s">
        <v>1756</v>
      </c>
      <c r="F120" s="39">
        <v>1</v>
      </c>
      <c r="G120" s="39">
        <v>1</v>
      </c>
      <c r="H120" s="39">
        <v>2</v>
      </c>
      <c r="I120" s="39">
        <v>1</v>
      </c>
      <c r="J120" s="39">
        <v>1</v>
      </c>
      <c r="K120" s="41">
        <f t="shared" si="9"/>
        <v>1.2</v>
      </c>
      <c r="L120" s="39" t="str">
        <f t="shared" si="6"/>
        <v>BAIK</v>
      </c>
      <c r="M120" s="42" t="str">
        <f t="shared" si="8"/>
        <v>PEMELIHARAAN RUTIN *)</v>
      </c>
    </row>
    <row r="121" spans="2:13" ht="15" x14ac:dyDescent="0.3">
      <c r="B121" s="39">
        <f t="shared" si="7"/>
        <v>112</v>
      </c>
      <c r="C121" s="26">
        <v>24063001</v>
      </c>
      <c r="D121" s="27" t="s">
        <v>1574</v>
      </c>
      <c r="E121" s="27" t="s">
        <v>1762</v>
      </c>
      <c r="F121" s="39">
        <v>1</v>
      </c>
      <c r="G121" s="39">
        <v>1</v>
      </c>
      <c r="H121" s="39">
        <v>1</v>
      </c>
      <c r="I121" s="39">
        <v>1</v>
      </c>
      <c r="J121" s="39">
        <v>2</v>
      </c>
      <c r="K121" s="41">
        <f t="shared" si="9"/>
        <v>1.2</v>
      </c>
      <c r="L121" s="39" t="str">
        <f t="shared" si="6"/>
        <v>BAIK</v>
      </c>
      <c r="M121" s="42" t="str">
        <f t="shared" si="8"/>
        <v>PEMELIHARAAN RUTIN *)</v>
      </c>
    </row>
    <row r="122" spans="2:13" ht="15" x14ac:dyDescent="0.3">
      <c r="B122" s="39">
        <f t="shared" si="7"/>
        <v>113</v>
      </c>
      <c r="C122" s="26">
        <v>24068001</v>
      </c>
      <c r="D122" s="27" t="s">
        <v>1575</v>
      </c>
      <c r="E122" s="27" t="s">
        <v>1764</v>
      </c>
      <c r="F122" s="39">
        <v>1</v>
      </c>
      <c r="G122" s="39">
        <v>1</v>
      </c>
      <c r="H122" s="39">
        <v>1</v>
      </c>
      <c r="I122" s="39">
        <v>1</v>
      </c>
      <c r="J122" s="39">
        <v>1</v>
      </c>
      <c r="K122" s="41">
        <f t="shared" si="9"/>
        <v>1</v>
      </c>
      <c r="L122" s="39" t="str">
        <f t="shared" si="6"/>
        <v>BAIK</v>
      </c>
      <c r="M122" s="42" t="str">
        <f t="shared" si="8"/>
        <v>PEMELIHARAAN RUTIN *)</v>
      </c>
    </row>
    <row r="123" spans="2:13" ht="15" x14ac:dyDescent="0.3">
      <c r="B123" s="39">
        <f t="shared" si="7"/>
        <v>114</v>
      </c>
      <c r="C123" s="26">
        <v>24068002</v>
      </c>
      <c r="D123" s="27" t="s">
        <v>1576</v>
      </c>
      <c r="E123" s="27" t="s">
        <v>1764</v>
      </c>
      <c r="F123" s="39">
        <v>2</v>
      </c>
      <c r="G123" s="39">
        <v>2</v>
      </c>
      <c r="H123" s="39">
        <v>3</v>
      </c>
      <c r="I123" s="39">
        <v>3</v>
      </c>
      <c r="J123" s="39">
        <v>3</v>
      </c>
      <c r="K123" s="41">
        <f t="shared" si="9"/>
        <v>2.6</v>
      </c>
      <c r="L123" s="39" t="str">
        <f t="shared" si="6"/>
        <v>RUSAK RINGAN</v>
      </c>
      <c r="M123" s="42" t="str">
        <f t="shared" si="8"/>
        <v>REHABILITASI</v>
      </c>
    </row>
    <row r="124" spans="2:13" ht="15" x14ac:dyDescent="0.3">
      <c r="B124" s="39">
        <f t="shared" si="7"/>
        <v>115</v>
      </c>
      <c r="C124" s="26">
        <v>24070001</v>
      </c>
      <c r="D124" s="27" t="s">
        <v>1577</v>
      </c>
      <c r="E124" s="27" t="s">
        <v>1767</v>
      </c>
      <c r="F124" s="39">
        <v>1</v>
      </c>
      <c r="G124" s="39">
        <v>1</v>
      </c>
      <c r="H124" s="39">
        <v>1</v>
      </c>
      <c r="I124" s="39">
        <v>1</v>
      </c>
      <c r="J124" s="39">
        <v>1</v>
      </c>
      <c r="K124" s="41">
        <f t="shared" si="9"/>
        <v>1</v>
      </c>
      <c r="L124" s="39" t="str">
        <f t="shared" si="6"/>
        <v>BAIK</v>
      </c>
      <c r="M124" s="42" t="str">
        <f t="shared" si="8"/>
        <v>PEMELIHARAAN RUTIN *)</v>
      </c>
    </row>
    <row r="125" spans="2:13" ht="15" x14ac:dyDescent="0.3">
      <c r="B125" s="39">
        <f t="shared" si="7"/>
        <v>116</v>
      </c>
      <c r="C125" s="26">
        <v>24070002</v>
      </c>
      <c r="D125" s="27" t="s">
        <v>1578</v>
      </c>
      <c r="E125" s="27" t="s">
        <v>1767</v>
      </c>
      <c r="F125" s="39">
        <v>1</v>
      </c>
      <c r="G125" s="39">
        <v>1</v>
      </c>
      <c r="H125" s="39">
        <v>1</v>
      </c>
      <c r="I125" s="39">
        <v>1</v>
      </c>
      <c r="J125" s="39">
        <v>1</v>
      </c>
      <c r="K125" s="41">
        <f t="shared" si="9"/>
        <v>1</v>
      </c>
      <c r="L125" s="39" t="str">
        <f t="shared" si="6"/>
        <v>BAIK</v>
      </c>
      <c r="M125" s="42" t="str">
        <f t="shared" si="8"/>
        <v>PEMELIHARAAN RUTIN *)</v>
      </c>
    </row>
    <row r="126" spans="2:13" ht="15" x14ac:dyDescent="0.3">
      <c r="B126" s="39">
        <f t="shared" si="7"/>
        <v>117</v>
      </c>
      <c r="C126" s="26">
        <v>24070003</v>
      </c>
      <c r="D126" s="27" t="s">
        <v>1579</v>
      </c>
      <c r="E126" s="27" t="s">
        <v>1767</v>
      </c>
      <c r="F126" s="39">
        <v>1</v>
      </c>
      <c r="G126" s="39">
        <v>1</v>
      </c>
      <c r="H126" s="39">
        <v>2</v>
      </c>
      <c r="I126" s="39">
        <v>1</v>
      </c>
      <c r="J126" s="39">
        <v>1</v>
      </c>
      <c r="K126" s="41">
        <f t="shared" si="9"/>
        <v>1.2</v>
      </c>
      <c r="L126" s="39" t="str">
        <f t="shared" si="6"/>
        <v>BAIK</v>
      </c>
      <c r="M126" s="42" t="str">
        <f t="shared" si="8"/>
        <v>PEMELIHARAAN RUTIN *)</v>
      </c>
    </row>
    <row r="127" spans="2:13" ht="15" x14ac:dyDescent="0.3">
      <c r="B127" s="39">
        <f t="shared" si="7"/>
        <v>118</v>
      </c>
      <c r="C127" s="26">
        <v>24072001</v>
      </c>
      <c r="D127" s="27" t="s">
        <v>1580</v>
      </c>
      <c r="E127" s="27" t="s">
        <v>1771</v>
      </c>
      <c r="F127" s="39">
        <v>1</v>
      </c>
      <c r="G127" s="39">
        <v>1</v>
      </c>
      <c r="H127" s="39">
        <v>1</v>
      </c>
      <c r="I127" s="39">
        <v>1</v>
      </c>
      <c r="J127" s="39">
        <v>1</v>
      </c>
      <c r="K127" s="41">
        <f t="shared" si="9"/>
        <v>1</v>
      </c>
      <c r="L127" s="39" t="str">
        <f t="shared" si="6"/>
        <v>BAIK</v>
      </c>
      <c r="M127" s="42" t="str">
        <f t="shared" si="8"/>
        <v>PEMELIHARAAN RUTIN *)</v>
      </c>
    </row>
    <row r="128" spans="2:13" ht="15" x14ac:dyDescent="0.3">
      <c r="B128" s="39">
        <f t="shared" si="7"/>
        <v>119</v>
      </c>
      <c r="C128" s="26">
        <v>24073001</v>
      </c>
      <c r="D128" s="27" t="s">
        <v>1581</v>
      </c>
      <c r="E128" s="27" t="s">
        <v>1773</v>
      </c>
      <c r="F128" s="39">
        <v>1</v>
      </c>
      <c r="G128" s="39">
        <v>1</v>
      </c>
      <c r="H128" s="39">
        <v>2</v>
      </c>
      <c r="I128" s="39">
        <v>1</v>
      </c>
      <c r="J128" s="39">
        <v>2</v>
      </c>
      <c r="K128" s="41">
        <f t="shared" si="9"/>
        <v>1.4</v>
      </c>
      <c r="L128" s="39" t="str">
        <f t="shared" si="6"/>
        <v>BAIK</v>
      </c>
      <c r="M128" s="42" t="str">
        <f t="shared" si="8"/>
        <v>PEMELIHARAAN RUTIN *)</v>
      </c>
    </row>
    <row r="129" spans="2:13" ht="15" x14ac:dyDescent="0.3">
      <c r="B129" s="39">
        <f t="shared" si="7"/>
        <v>120</v>
      </c>
      <c r="C129" s="26">
        <v>24073002</v>
      </c>
      <c r="D129" s="27" t="s">
        <v>1582</v>
      </c>
      <c r="E129" s="27" t="s">
        <v>1773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41">
        <f t="shared" si="9"/>
        <v>1</v>
      </c>
      <c r="L129" s="39" t="str">
        <f t="shared" si="6"/>
        <v>BAIK</v>
      </c>
      <c r="M129" s="42" t="str">
        <f t="shared" si="8"/>
        <v>PEMELIHARAAN RUTIN *)</v>
      </c>
    </row>
    <row r="130" spans="2:13" ht="15" x14ac:dyDescent="0.3">
      <c r="B130" s="39">
        <f t="shared" si="7"/>
        <v>121</v>
      </c>
      <c r="C130" s="26">
        <v>24073003</v>
      </c>
      <c r="D130" s="27" t="s">
        <v>1583</v>
      </c>
      <c r="E130" s="27" t="s">
        <v>1773</v>
      </c>
      <c r="F130" s="39">
        <v>2</v>
      </c>
      <c r="G130" s="39">
        <v>2</v>
      </c>
      <c r="H130" s="39">
        <v>3</v>
      </c>
      <c r="I130" s="39">
        <v>2</v>
      </c>
      <c r="J130" s="39">
        <v>2</v>
      </c>
      <c r="K130" s="41">
        <f t="shared" si="9"/>
        <v>2.2000000000000002</v>
      </c>
      <c r="L130" s="39" t="str">
        <f t="shared" si="6"/>
        <v>SEDANG</v>
      </c>
      <c r="M130" s="42" t="str">
        <f t="shared" si="8"/>
        <v>PERBAIKAN/REHABILITASI</v>
      </c>
    </row>
    <row r="131" spans="2:13" ht="15" x14ac:dyDescent="0.3">
      <c r="B131" s="39">
        <f t="shared" si="7"/>
        <v>122</v>
      </c>
      <c r="C131" s="26">
        <v>24074001</v>
      </c>
      <c r="D131" s="27" t="s">
        <v>1584</v>
      </c>
      <c r="E131" s="27" t="s">
        <v>1777</v>
      </c>
      <c r="F131" s="39">
        <v>1</v>
      </c>
      <c r="G131" s="39">
        <v>1</v>
      </c>
      <c r="H131" s="39">
        <v>1</v>
      </c>
      <c r="I131" s="39">
        <v>1</v>
      </c>
      <c r="J131" s="39">
        <v>1</v>
      </c>
      <c r="K131" s="41">
        <f t="shared" si="9"/>
        <v>1</v>
      </c>
      <c r="L131" s="39" t="str">
        <f t="shared" si="6"/>
        <v>BAIK</v>
      </c>
      <c r="M131" s="42" t="str">
        <f t="shared" si="8"/>
        <v>PEMELIHARAAN RUTIN *)</v>
      </c>
    </row>
    <row r="132" spans="2:13" ht="15" x14ac:dyDescent="0.3">
      <c r="B132" s="39">
        <f t="shared" si="7"/>
        <v>123</v>
      </c>
      <c r="C132" s="26">
        <v>24075001</v>
      </c>
      <c r="D132" s="27" t="s">
        <v>1585</v>
      </c>
      <c r="E132" s="27" t="s">
        <v>1779</v>
      </c>
      <c r="F132" s="39">
        <v>1</v>
      </c>
      <c r="G132" s="39">
        <v>2</v>
      </c>
      <c r="H132" s="39">
        <v>0</v>
      </c>
      <c r="I132" s="39">
        <v>1</v>
      </c>
      <c r="J132" s="39">
        <v>1</v>
      </c>
      <c r="K132" s="41">
        <f t="shared" si="9"/>
        <v>1</v>
      </c>
      <c r="L132" s="39" t="str">
        <f t="shared" si="6"/>
        <v>BAIK</v>
      </c>
      <c r="M132" s="42" t="str">
        <f t="shared" si="8"/>
        <v>PEMELIHARAAN RUTIN *)</v>
      </c>
    </row>
    <row r="133" spans="2:13" ht="15" x14ac:dyDescent="0.3">
      <c r="B133" s="39">
        <f t="shared" si="7"/>
        <v>124</v>
      </c>
      <c r="C133" s="26">
        <v>24075002</v>
      </c>
      <c r="D133" s="27" t="s">
        <v>1586</v>
      </c>
      <c r="E133" s="27" t="s">
        <v>1779</v>
      </c>
      <c r="F133" s="39">
        <v>1</v>
      </c>
      <c r="G133" s="39">
        <v>1</v>
      </c>
      <c r="H133" s="39">
        <v>1</v>
      </c>
      <c r="I133" s="39">
        <v>2</v>
      </c>
      <c r="J133" s="39">
        <v>3</v>
      </c>
      <c r="K133" s="41">
        <f t="shared" si="9"/>
        <v>1.6</v>
      </c>
      <c r="L133" s="39" t="str">
        <f t="shared" si="6"/>
        <v>SEDANG</v>
      </c>
      <c r="M133" s="42" t="str">
        <f t="shared" si="8"/>
        <v>PERBAIKAN/REHABILITASI</v>
      </c>
    </row>
    <row r="134" spans="2:13" ht="15" x14ac:dyDescent="0.3">
      <c r="B134" s="39">
        <f t="shared" si="7"/>
        <v>125</v>
      </c>
      <c r="C134" s="26">
        <v>24075003</v>
      </c>
      <c r="D134" s="27" t="s">
        <v>1587</v>
      </c>
      <c r="E134" s="27" t="s">
        <v>1779</v>
      </c>
      <c r="F134" s="39">
        <v>1</v>
      </c>
      <c r="G134" s="39">
        <v>1</v>
      </c>
      <c r="H134" s="39">
        <v>1</v>
      </c>
      <c r="I134" s="39">
        <v>1</v>
      </c>
      <c r="J134" s="39">
        <v>1</v>
      </c>
      <c r="K134" s="41">
        <f t="shared" si="9"/>
        <v>1</v>
      </c>
      <c r="L134" s="39" t="str">
        <f t="shared" si="6"/>
        <v>BAIK</v>
      </c>
      <c r="M134" s="42" t="str">
        <f t="shared" si="8"/>
        <v>PEMELIHARAAN RUTIN *)</v>
      </c>
    </row>
    <row r="135" spans="2:13" ht="15" x14ac:dyDescent="0.3">
      <c r="B135" s="39">
        <f t="shared" si="7"/>
        <v>126</v>
      </c>
      <c r="C135" s="26">
        <v>24076001</v>
      </c>
      <c r="D135" s="27" t="s">
        <v>1588</v>
      </c>
      <c r="E135" s="27" t="s">
        <v>1783</v>
      </c>
      <c r="F135" s="39">
        <v>0</v>
      </c>
      <c r="G135" s="39">
        <v>1</v>
      </c>
      <c r="H135" s="39">
        <v>0</v>
      </c>
      <c r="I135" s="39">
        <v>0</v>
      </c>
      <c r="J135" s="39">
        <v>0</v>
      </c>
      <c r="K135" s="41">
        <f t="shared" si="9"/>
        <v>0.2</v>
      </c>
      <c r="L135" s="39" t="str">
        <f t="shared" si="6"/>
        <v>BAIK SEKALI</v>
      </c>
      <c r="M135" s="42" t="str">
        <f t="shared" si="8"/>
        <v>PEMELIHARAAN RUTIN</v>
      </c>
    </row>
    <row r="136" spans="2:13" ht="15" x14ac:dyDescent="0.3">
      <c r="B136" s="39">
        <f t="shared" si="7"/>
        <v>127</v>
      </c>
      <c r="C136" s="26">
        <v>24076002</v>
      </c>
      <c r="D136" s="27" t="s">
        <v>1589</v>
      </c>
      <c r="E136" s="27" t="s">
        <v>1783</v>
      </c>
      <c r="F136" s="39">
        <v>1</v>
      </c>
      <c r="G136" s="39">
        <v>1</v>
      </c>
      <c r="H136" s="39">
        <v>2</v>
      </c>
      <c r="I136" s="39">
        <v>2</v>
      </c>
      <c r="J136" s="39">
        <v>2</v>
      </c>
      <c r="K136" s="41">
        <f t="shared" si="9"/>
        <v>1.6</v>
      </c>
      <c r="L136" s="39" t="str">
        <f t="shared" si="6"/>
        <v>SEDANG</v>
      </c>
      <c r="M136" s="42" t="str">
        <f t="shared" si="8"/>
        <v>PERBAIKAN/REHABILITASI</v>
      </c>
    </row>
    <row r="137" spans="2:13" ht="15" x14ac:dyDescent="0.3">
      <c r="B137" s="39">
        <f t="shared" si="7"/>
        <v>128</v>
      </c>
      <c r="C137" s="26">
        <v>24076003</v>
      </c>
      <c r="D137" s="27" t="s">
        <v>1590</v>
      </c>
      <c r="E137" s="27" t="s">
        <v>1783</v>
      </c>
      <c r="F137" s="39">
        <v>1</v>
      </c>
      <c r="G137" s="39">
        <v>1</v>
      </c>
      <c r="H137" s="39">
        <v>1</v>
      </c>
      <c r="I137" s="39">
        <v>1</v>
      </c>
      <c r="J137" s="39">
        <v>1</v>
      </c>
      <c r="K137" s="41">
        <f t="shared" si="9"/>
        <v>1</v>
      </c>
      <c r="L137" s="39" t="str">
        <f t="shared" si="6"/>
        <v>BAIK</v>
      </c>
      <c r="M137" s="42" t="str">
        <f t="shared" si="8"/>
        <v>PEMELIHARAAN RUTIN *)</v>
      </c>
    </row>
    <row r="138" spans="2:13" ht="15" x14ac:dyDescent="0.3">
      <c r="B138" s="39">
        <f t="shared" si="7"/>
        <v>129</v>
      </c>
      <c r="C138" s="26">
        <v>24078001</v>
      </c>
      <c r="D138" s="27" t="s">
        <v>1591</v>
      </c>
      <c r="E138" s="27" t="s">
        <v>1787</v>
      </c>
      <c r="F138" s="39">
        <v>1</v>
      </c>
      <c r="G138" s="39">
        <v>1</v>
      </c>
      <c r="H138" s="39">
        <v>2</v>
      </c>
      <c r="I138" s="39">
        <v>1</v>
      </c>
      <c r="J138" s="39">
        <v>2</v>
      </c>
      <c r="K138" s="41">
        <f t="shared" ref="K138:K155" si="10">AVERAGE(F138,G138,H138,I138,J138)</f>
        <v>1.4</v>
      </c>
      <c r="L138" s="39" t="str">
        <f t="shared" si="6"/>
        <v>BAIK</v>
      </c>
      <c r="M138" s="42" t="str">
        <f t="shared" si="8"/>
        <v>PEMELIHARAAN RUTIN *)</v>
      </c>
    </row>
    <row r="139" spans="2:13" ht="15" x14ac:dyDescent="0.3">
      <c r="B139" s="39">
        <f t="shared" si="7"/>
        <v>130</v>
      </c>
      <c r="C139" s="26">
        <v>24078002</v>
      </c>
      <c r="D139" s="27" t="s">
        <v>1592</v>
      </c>
      <c r="E139" s="27" t="s">
        <v>1787</v>
      </c>
      <c r="F139" s="39">
        <v>1</v>
      </c>
      <c r="G139" s="39">
        <v>1</v>
      </c>
      <c r="H139" s="39">
        <v>2</v>
      </c>
      <c r="I139" s="39">
        <v>1</v>
      </c>
      <c r="J139" s="39">
        <v>1</v>
      </c>
      <c r="K139" s="41">
        <f t="shared" si="10"/>
        <v>1.2</v>
      </c>
      <c r="L139" s="39" t="str">
        <f t="shared" ref="L139:L155" si="11">IF(AND(K139&gt;=0,K139&lt;=0.5),"BAIK SEKALI",IF(AND(K139&gt;0.6,K139&lt;=1.5),"BAIK",IF(AND(K139&gt;1.5,K139&lt;=2.5),"SEDANG",IF(AND(K139&gt;2.5,K139&lt;=3.5),"RUSAK RINGAN",IF(AND(K139&gt;3.6,K139&lt;=4.5),"KRITIS",IF(AND(K139&gt;4.6,K139&lt;=5),"RUNTUH"))))))</f>
        <v>BAIK</v>
      </c>
      <c r="M139" s="42" t="str">
        <f t="shared" si="8"/>
        <v>PEMELIHARAAN RUTIN *)</v>
      </c>
    </row>
    <row r="140" spans="2:13" ht="15" x14ac:dyDescent="0.3">
      <c r="B140" s="39">
        <f t="shared" ref="B140:B155" si="12">B139+1</f>
        <v>131</v>
      </c>
      <c r="C140" s="26">
        <v>24078003</v>
      </c>
      <c r="D140" s="27" t="s">
        <v>1593</v>
      </c>
      <c r="E140" s="27" t="s">
        <v>1787</v>
      </c>
      <c r="F140" s="39">
        <v>1</v>
      </c>
      <c r="G140" s="39">
        <v>1</v>
      </c>
      <c r="H140" s="39">
        <v>1</v>
      </c>
      <c r="I140" s="39">
        <v>1</v>
      </c>
      <c r="J140" s="39">
        <v>1</v>
      </c>
      <c r="K140" s="41">
        <f t="shared" si="10"/>
        <v>1</v>
      </c>
      <c r="L140" s="39" t="str">
        <f t="shared" si="11"/>
        <v>BAIK</v>
      </c>
      <c r="M140" s="42" t="str">
        <f t="shared" ref="M140:M155" si="13">IF(AND(K140&gt;=0,K140&lt;=0.5),"PEMELIHARAAN RUTIN",IF(AND(K140&gt;0.06,K140&lt;=1.5),"PEMELIHARAAN RUTIN *)",IF(AND(K140&gt;1.5,K140&lt;=2.5),"PERBAIKAN/REHABILITASI",IF(AND(K140&gt;2.5,K140&lt;=3.5),"REHABILITASI",IF(AND(K140&gt;3.5,K140&lt;=4.5),"PENGGANTIAN",IF(AND(K140&gt;4.6,K140&lt;=5),"PEMBANGUNAN JEMBATAN BARU",0))))))</f>
        <v>PEMELIHARAAN RUTIN *)</v>
      </c>
    </row>
    <row r="141" spans="2:13" ht="15" x14ac:dyDescent="0.3">
      <c r="B141" s="39">
        <f t="shared" si="12"/>
        <v>132</v>
      </c>
      <c r="C141" s="26">
        <v>24078004</v>
      </c>
      <c r="D141" s="27" t="s">
        <v>1594</v>
      </c>
      <c r="E141" s="27" t="s">
        <v>1787</v>
      </c>
      <c r="F141" s="39">
        <v>1</v>
      </c>
      <c r="G141" s="39">
        <v>1</v>
      </c>
      <c r="H141" s="39">
        <v>2</v>
      </c>
      <c r="I141" s="39">
        <v>2</v>
      </c>
      <c r="J141" s="39">
        <v>2</v>
      </c>
      <c r="K141" s="41">
        <f t="shared" si="10"/>
        <v>1.6</v>
      </c>
      <c r="L141" s="39" t="str">
        <f t="shared" si="11"/>
        <v>SEDANG</v>
      </c>
      <c r="M141" s="42" t="str">
        <f t="shared" si="13"/>
        <v>PERBAIKAN/REHABILITASI</v>
      </c>
    </row>
    <row r="142" spans="2:13" ht="15" x14ac:dyDescent="0.3">
      <c r="B142" s="39">
        <f t="shared" si="12"/>
        <v>133</v>
      </c>
      <c r="C142" s="26">
        <v>24078005</v>
      </c>
      <c r="D142" s="27" t="s">
        <v>1595</v>
      </c>
      <c r="E142" s="27" t="s">
        <v>1787</v>
      </c>
      <c r="F142" s="39">
        <v>1</v>
      </c>
      <c r="G142" s="39">
        <v>1</v>
      </c>
      <c r="H142" s="39">
        <v>1</v>
      </c>
      <c r="I142" s="39">
        <v>1</v>
      </c>
      <c r="J142" s="39">
        <v>1</v>
      </c>
      <c r="K142" s="41">
        <f t="shared" si="10"/>
        <v>1</v>
      </c>
      <c r="L142" s="39" t="str">
        <f t="shared" si="11"/>
        <v>BAIK</v>
      </c>
      <c r="M142" s="42" t="str">
        <f t="shared" si="13"/>
        <v>PEMELIHARAAN RUTIN *)</v>
      </c>
    </row>
    <row r="143" spans="2:13" ht="15" x14ac:dyDescent="0.3">
      <c r="B143" s="39">
        <f t="shared" si="12"/>
        <v>134</v>
      </c>
      <c r="C143" s="26">
        <v>24078006</v>
      </c>
      <c r="D143" s="27" t="s">
        <v>1596</v>
      </c>
      <c r="E143" s="27" t="s">
        <v>1787</v>
      </c>
      <c r="F143" s="39">
        <v>1</v>
      </c>
      <c r="G143" s="39">
        <v>1</v>
      </c>
      <c r="H143" s="39">
        <v>1</v>
      </c>
      <c r="I143" s="39">
        <v>1</v>
      </c>
      <c r="J143" s="39">
        <v>1</v>
      </c>
      <c r="K143" s="41">
        <f t="shared" si="10"/>
        <v>1</v>
      </c>
      <c r="L143" s="39" t="str">
        <f t="shared" si="11"/>
        <v>BAIK</v>
      </c>
      <c r="M143" s="42" t="str">
        <f t="shared" si="13"/>
        <v>PEMELIHARAAN RUTIN *)</v>
      </c>
    </row>
    <row r="144" spans="2:13" ht="15" x14ac:dyDescent="0.3">
      <c r="B144" s="39">
        <f t="shared" si="12"/>
        <v>135</v>
      </c>
      <c r="C144" s="26">
        <v>24078007</v>
      </c>
      <c r="D144" s="27" t="s">
        <v>1597</v>
      </c>
      <c r="E144" s="27" t="s">
        <v>1787</v>
      </c>
      <c r="F144" s="39">
        <v>1</v>
      </c>
      <c r="G144" s="39">
        <v>1</v>
      </c>
      <c r="H144" s="39">
        <v>2</v>
      </c>
      <c r="I144" s="39">
        <v>2</v>
      </c>
      <c r="J144" s="39">
        <v>2</v>
      </c>
      <c r="K144" s="41">
        <f t="shared" si="10"/>
        <v>1.6</v>
      </c>
      <c r="L144" s="39" t="str">
        <f t="shared" si="11"/>
        <v>SEDANG</v>
      </c>
      <c r="M144" s="42" t="str">
        <f t="shared" si="13"/>
        <v>PERBAIKAN/REHABILITASI</v>
      </c>
    </row>
    <row r="145" spans="2:13" ht="15" x14ac:dyDescent="0.3">
      <c r="B145" s="39">
        <f t="shared" si="12"/>
        <v>136</v>
      </c>
      <c r="C145" s="26">
        <v>24078008</v>
      </c>
      <c r="D145" s="27" t="s">
        <v>1598</v>
      </c>
      <c r="E145" s="27" t="s">
        <v>1787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41">
        <f t="shared" si="10"/>
        <v>0</v>
      </c>
      <c r="L145" s="39" t="str">
        <f t="shared" si="11"/>
        <v>BAIK SEKALI</v>
      </c>
      <c r="M145" s="42" t="str">
        <f t="shared" si="13"/>
        <v>PEMELIHARAAN RUTIN</v>
      </c>
    </row>
    <row r="146" spans="2:13" ht="15" x14ac:dyDescent="0.3">
      <c r="B146" s="39">
        <f t="shared" si="12"/>
        <v>137</v>
      </c>
      <c r="C146" s="26">
        <v>24078009</v>
      </c>
      <c r="D146" s="27" t="s">
        <v>1599</v>
      </c>
      <c r="E146" s="27" t="s">
        <v>1787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41">
        <f t="shared" si="10"/>
        <v>0</v>
      </c>
      <c r="L146" s="39" t="str">
        <f t="shared" si="11"/>
        <v>BAIK SEKALI</v>
      </c>
      <c r="M146" s="42" t="str">
        <f t="shared" si="13"/>
        <v>PEMELIHARAAN RUTIN</v>
      </c>
    </row>
    <row r="147" spans="2:13" ht="15" x14ac:dyDescent="0.3">
      <c r="B147" s="39">
        <f t="shared" si="12"/>
        <v>138</v>
      </c>
      <c r="C147" s="26">
        <v>24078010</v>
      </c>
      <c r="D147" s="27" t="s">
        <v>1600</v>
      </c>
      <c r="E147" s="27" t="s">
        <v>1787</v>
      </c>
      <c r="F147" s="39">
        <v>1</v>
      </c>
      <c r="G147" s="39">
        <v>1</v>
      </c>
      <c r="H147" s="39">
        <v>2</v>
      </c>
      <c r="I147" s="39">
        <v>1</v>
      </c>
      <c r="J147" s="39">
        <v>2</v>
      </c>
      <c r="K147" s="41">
        <f t="shared" si="10"/>
        <v>1.4</v>
      </c>
      <c r="L147" s="39" t="str">
        <f t="shared" si="11"/>
        <v>BAIK</v>
      </c>
      <c r="M147" s="42" t="str">
        <f t="shared" si="13"/>
        <v>PEMELIHARAAN RUTIN *)</v>
      </c>
    </row>
    <row r="148" spans="2:13" ht="15" x14ac:dyDescent="0.3">
      <c r="B148" s="39">
        <f t="shared" si="12"/>
        <v>139</v>
      </c>
      <c r="C148" s="26">
        <v>24078011</v>
      </c>
      <c r="D148" s="27" t="s">
        <v>1595</v>
      </c>
      <c r="E148" s="27" t="s">
        <v>1787</v>
      </c>
      <c r="F148" s="39">
        <v>1</v>
      </c>
      <c r="G148" s="39">
        <v>1</v>
      </c>
      <c r="H148" s="39">
        <v>1</v>
      </c>
      <c r="I148" s="39">
        <v>2</v>
      </c>
      <c r="J148" s="39">
        <v>2</v>
      </c>
      <c r="K148" s="41">
        <f t="shared" si="10"/>
        <v>1.4</v>
      </c>
      <c r="L148" s="39" t="str">
        <f t="shared" si="11"/>
        <v>BAIK</v>
      </c>
      <c r="M148" s="42" t="str">
        <f t="shared" si="13"/>
        <v>PEMELIHARAAN RUTIN *)</v>
      </c>
    </row>
    <row r="149" spans="2:13" ht="15" x14ac:dyDescent="0.3">
      <c r="B149" s="39">
        <f t="shared" si="12"/>
        <v>140</v>
      </c>
      <c r="C149" s="26">
        <v>24078012</v>
      </c>
      <c r="D149" s="27" t="s">
        <v>1601</v>
      </c>
      <c r="E149" s="27" t="s">
        <v>1787</v>
      </c>
      <c r="F149" s="39">
        <v>1</v>
      </c>
      <c r="G149" s="39">
        <v>1</v>
      </c>
      <c r="H149" s="39">
        <v>1</v>
      </c>
      <c r="I149" s="39">
        <v>2</v>
      </c>
      <c r="J149" s="39">
        <v>2</v>
      </c>
      <c r="K149" s="41">
        <f t="shared" si="10"/>
        <v>1.4</v>
      </c>
      <c r="L149" s="39" t="str">
        <f t="shared" si="11"/>
        <v>BAIK</v>
      </c>
      <c r="M149" s="42" t="str">
        <f t="shared" si="13"/>
        <v>PEMELIHARAAN RUTIN *)</v>
      </c>
    </row>
    <row r="150" spans="2:13" ht="15" x14ac:dyDescent="0.3">
      <c r="B150" s="39">
        <f t="shared" si="12"/>
        <v>141</v>
      </c>
      <c r="C150" s="26">
        <v>24078013</v>
      </c>
      <c r="D150" s="27" t="s">
        <v>1602</v>
      </c>
      <c r="E150" s="27" t="s">
        <v>1787</v>
      </c>
      <c r="F150" s="39">
        <v>2</v>
      </c>
      <c r="G150" s="39">
        <v>1</v>
      </c>
      <c r="H150" s="39">
        <v>1</v>
      </c>
      <c r="I150" s="39">
        <v>2</v>
      </c>
      <c r="J150" s="39">
        <v>3</v>
      </c>
      <c r="K150" s="41">
        <f t="shared" si="10"/>
        <v>1.8</v>
      </c>
      <c r="L150" s="39" t="str">
        <f t="shared" si="11"/>
        <v>SEDANG</v>
      </c>
      <c r="M150" s="42" t="str">
        <f t="shared" si="13"/>
        <v>PERBAIKAN/REHABILITASI</v>
      </c>
    </row>
    <row r="151" spans="2:13" ht="15" x14ac:dyDescent="0.3">
      <c r="B151" s="39">
        <f t="shared" si="12"/>
        <v>142</v>
      </c>
      <c r="C151" s="26">
        <v>24078014</v>
      </c>
      <c r="D151" s="27" t="s">
        <v>1603</v>
      </c>
      <c r="E151" s="27" t="s">
        <v>1787</v>
      </c>
      <c r="F151" s="39">
        <v>1</v>
      </c>
      <c r="G151" s="39">
        <v>1</v>
      </c>
      <c r="H151" s="39">
        <v>1</v>
      </c>
      <c r="I151" s="39">
        <v>1</v>
      </c>
      <c r="J151" s="39">
        <v>2</v>
      </c>
      <c r="K151" s="41">
        <f t="shared" si="10"/>
        <v>1.2</v>
      </c>
      <c r="L151" s="39" t="str">
        <f t="shared" si="11"/>
        <v>BAIK</v>
      </c>
      <c r="M151" s="42" t="str">
        <f t="shared" si="13"/>
        <v>PEMELIHARAAN RUTIN *)</v>
      </c>
    </row>
    <row r="152" spans="2:13" ht="15" x14ac:dyDescent="0.3">
      <c r="B152" s="39">
        <f t="shared" si="12"/>
        <v>143</v>
      </c>
      <c r="C152" s="26">
        <v>24078015</v>
      </c>
      <c r="D152" s="27" t="s">
        <v>1604</v>
      </c>
      <c r="E152" s="27" t="s">
        <v>1787</v>
      </c>
      <c r="F152" s="39">
        <v>2</v>
      </c>
      <c r="G152" s="39">
        <v>2</v>
      </c>
      <c r="H152" s="39">
        <v>4</v>
      </c>
      <c r="I152" s="39">
        <v>2</v>
      </c>
      <c r="J152" s="39">
        <v>3</v>
      </c>
      <c r="K152" s="41">
        <f t="shared" si="10"/>
        <v>2.6</v>
      </c>
      <c r="L152" s="39" t="str">
        <f t="shared" si="11"/>
        <v>RUSAK RINGAN</v>
      </c>
      <c r="M152" s="42" t="str">
        <f t="shared" si="13"/>
        <v>REHABILITASI</v>
      </c>
    </row>
    <row r="153" spans="2:13" ht="15" x14ac:dyDescent="0.3">
      <c r="B153" s="39">
        <f t="shared" si="12"/>
        <v>144</v>
      </c>
      <c r="C153" s="26">
        <v>24078016</v>
      </c>
      <c r="D153" s="27" t="s">
        <v>1605</v>
      </c>
      <c r="E153" s="27" t="s">
        <v>1787</v>
      </c>
      <c r="F153" s="39">
        <v>1</v>
      </c>
      <c r="G153" s="39">
        <v>1</v>
      </c>
      <c r="H153" s="39">
        <v>1</v>
      </c>
      <c r="I153" s="39">
        <v>1</v>
      </c>
      <c r="J153" s="39">
        <v>1</v>
      </c>
      <c r="K153" s="41">
        <f t="shared" si="10"/>
        <v>1</v>
      </c>
      <c r="L153" s="39" t="str">
        <f t="shared" si="11"/>
        <v>BAIK</v>
      </c>
      <c r="M153" s="42" t="str">
        <f t="shared" si="13"/>
        <v>PEMELIHARAAN RUTIN *)</v>
      </c>
    </row>
    <row r="154" spans="2:13" ht="15" x14ac:dyDescent="0.3">
      <c r="B154" s="39">
        <f t="shared" si="12"/>
        <v>145</v>
      </c>
      <c r="C154" s="26">
        <v>24078017</v>
      </c>
      <c r="D154" s="27" t="s">
        <v>1606</v>
      </c>
      <c r="E154" s="27" t="s">
        <v>1787</v>
      </c>
      <c r="F154" s="39">
        <v>1</v>
      </c>
      <c r="G154" s="39">
        <v>1</v>
      </c>
      <c r="H154" s="39">
        <v>1</v>
      </c>
      <c r="I154" s="39">
        <v>1</v>
      </c>
      <c r="J154" s="39">
        <v>1</v>
      </c>
      <c r="K154" s="41">
        <f t="shared" si="10"/>
        <v>1</v>
      </c>
      <c r="L154" s="39" t="str">
        <f t="shared" si="11"/>
        <v>BAIK</v>
      </c>
      <c r="M154" s="42" t="str">
        <f t="shared" si="13"/>
        <v>PEMELIHARAAN RUTIN *)</v>
      </c>
    </row>
    <row r="155" spans="2:13" ht="15" x14ac:dyDescent="0.3">
      <c r="B155" s="39">
        <f t="shared" si="12"/>
        <v>146</v>
      </c>
      <c r="C155" s="26">
        <v>24079001</v>
      </c>
      <c r="D155" s="27" t="s">
        <v>1607</v>
      </c>
      <c r="E155" s="27" t="s">
        <v>1805</v>
      </c>
      <c r="F155" s="39">
        <v>1</v>
      </c>
      <c r="G155" s="39">
        <v>2</v>
      </c>
      <c r="H155" s="39">
        <v>3</v>
      </c>
      <c r="I155" s="39">
        <v>1</v>
      </c>
      <c r="J155" s="39">
        <v>3</v>
      </c>
      <c r="K155" s="41">
        <f t="shared" si="10"/>
        <v>2</v>
      </c>
      <c r="L155" s="39" t="str">
        <f t="shared" si="11"/>
        <v>SEDANG</v>
      </c>
      <c r="M155" s="42" t="str">
        <f t="shared" si="13"/>
        <v>PERBAIKAN/REHABILITASI</v>
      </c>
    </row>
  </sheetData>
  <autoFilter ref="A10:Y155" xr:uid="{05EDBE2D-B78D-45FE-9C88-2AB44590F2E0}"/>
  <mergeCells count="13">
    <mergeCell ref="M8:M9"/>
    <mergeCell ref="K8:K9"/>
    <mergeCell ref="L8:L9"/>
    <mergeCell ref="F8:J8"/>
    <mergeCell ref="B2:M2"/>
    <mergeCell ref="B3:C3"/>
    <mergeCell ref="B4:C4"/>
    <mergeCell ref="B5:C5"/>
    <mergeCell ref="B6:C6"/>
    <mergeCell ref="B8:B9"/>
    <mergeCell ref="C8:C9"/>
    <mergeCell ref="D8:D9"/>
    <mergeCell ref="E8:E9"/>
  </mergeCells>
  <conditionalFormatting sqref="K10:K155">
    <cfRule type="cellIs" dxfId="257" priority="13" operator="between">
      <formula>4.6</formula>
      <formula>5.6</formula>
    </cfRule>
    <cfRule type="cellIs" dxfId="256" priority="14" operator="between">
      <formula>3.6</formula>
      <formula>4.5</formula>
    </cfRule>
    <cfRule type="cellIs" dxfId="255" priority="15" operator="between">
      <formula>2.6</formula>
      <formula>3.5</formula>
    </cfRule>
    <cfRule type="cellIs" dxfId="254" priority="16" operator="between">
      <formula>1.6</formula>
      <formula>2.5</formula>
    </cfRule>
    <cfRule type="cellIs" dxfId="253" priority="17" operator="between">
      <formula>0.6</formula>
      <formula>1.5</formula>
    </cfRule>
    <cfRule type="cellIs" dxfId="252" priority="18" operator="between">
      <formula>0</formula>
      <formula>0.5</formula>
    </cfRule>
  </conditionalFormatting>
  <conditionalFormatting sqref="L10:L155">
    <cfRule type="containsText" dxfId="251" priority="3" operator="containsText" text="BAIK SEKALI">
      <formula>NOT(ISERROR(SEARCH("BAIK SEKALI",L10)))</formula>
    </cfRule>
    <cfRule type="containsText" dxfId="250" priority="8" operator="containsText" text="RUNTUH">
      <formula>NOT(ISERROR(SEARCH("RUNTUH",L10)))</formula>
    </cfRule>
    <cfRule type="containsText" dxfId="249" priority="9" operator="containsText" text="KRITIS">
      <formula>NOT(ISERROR(SEARCH("KRITIS",L10)))</formula>
    </cfRule>
    <cfRule type="containsText" dxfId="248" priority="10" operator="containsText" text="RUSAK RINGAN">
      <formula>NOT(ISERROR(SEARCH("RUSAK RINGAN",L10)))</formula>
    </cfRule>
    <cfRule type="containsText" dxfId="247" priority="11" operator="containsText" text="SEDANG">
      <formula>NOT(ISERROR(SEARCH("SEDANG",L10)))</formula>
    </cfRule>
    <cfRule type="containsText" dxfId="246" priority="12" operator="containsText" text="BAIK">
      <formula>NOT(ISERROR(SEARCH("BAIK",L10)))</formula>
    </cfRule>
  </conditionalFormatting>
  <conditionalFormatting sqref="M10:M155">
    <cfRule type="containsText" dxfId="245" priority="1" operator="containsText" text="PEMELIHARAAN RUTIN *)">
      <formula>NOT(ISERROR(SEARCH("PEMELIHARAAN RUTIN *)",M10)))</formula>
    </cfRule>
    <cfRule type="containsText" dxfId="244" priority="2" operator="containsText" text="PERBAIKAN/REHABILITASI">
      <formula>NOT(ISERROR(SEARCH("PERBAIKAN/REHABILITASI",M10)))</formula>
    </cfRule>
    <cfRule type="containsText" dxfId="243" priority="4" operator="containsText" text="PEMBANGUNAN JEMBATAN BARU">
      <formula>NOT(ISERROR(SEARCH("PEMBANGUNAN JEMBATAN BARU",M10)))</formula>
    </cfRule>
    <cfRule type="containsText" dxfId="242" priority="5" operator="containsText" text="PENGGANTIAN">
      <formula>NOT(ISERROR(SEARCH("PENGGANTIAN",M10)))</formula>
    </cfRule>
    <cfRule type="containsText" dxfId="241" priority="6" operator="containsText" text="REHABILITASI">
      <formula>NOT(ISERROR(SEARCH("REHABILITASI",M10)))</formula>
    </cfRule>
    <cfRule type="containsText" dxfId="240" priority="7" operator="containsText" text="PEMELIHARAAN RUTIN">
      <formula>NOT(ISERROR(SEARCH("PEMELIHARAAN RUTIN",M10)))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5075-8440-4520-9C42-A7754B96F01C}">
  <sheetPr>
    <tabColor rgb="FF00B050"/>
  </sheetPr>
  <dimension ref="B1:S156"/>
  <sheetViews>
    <sheetView zoomScale="110" zoomScaleNormal="110" workbookViewId="0">
      <pane ySplit="10" topLeftCell="A151" activePane="bottomLeft" state="frozen"/>
      <selection pane="bottomLeft" activeCell="B8" sqref="B8:J156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24" style="33" customWidth="1"/>
    <col min="6" max="6" width="15.88671875" style="32" customWidth="1"/>
    <col min="7" max="7" width="16.109375" style="32" customWidth="1"/>
    <col min="8" max="8" width="16.44140625" style="32" customWidth="1"/>
    <col min="9" max="9" width="16.33203125" style="32" customWidth="1"/>
    <col min="10" max="10" width="16.44140625" style="32" customWidth="1"/>
    <col min="11" max="11" width="11" style="32" customWidth="1"/>
    <col min="12" max="12" width="15.33203125" style="32" customWidth="1"/>
    <col min="13" max="13" width="10.33203125" style="32" customWidth="1"/>
    <col min="14" max="14" width="15.33203125" style="32" customWidth="1"/>
    <col min="15" max="15" width="15" style="32" customWidth="1"/>
    <col min="16" max="16" width="11.33203125" style="32" customWidth="1"/>
    <col min="17" max="17" width="11" style="32" customWidth="1"/>
    <col min="18" max="18" width="17.109375" style="32" customWidth="1"/>
    <col min="19" max="19" width="33.44140625" style="32" customWidth="1"/>
    <col min="20" max="21" width="3.44140625" style="32" customWidth="1"/>
    <col min="22" max="22" width="4.44140625" style="32" customWidth="1"/>
    <col min="23" max="25" width="8.88671875" style="32"/>
    <col min="26" max="26" width="26.88671875" style="32" bestFit="1" customWidth="1"/>
    <col min="27" max="28" width="8.88671875" style="32"/>
    <col min="29" max="29" width="14.5546875" style="32" bestFit="1" customWidth="1"/>
    <col min="30" max="30" width="12.88671875" style="32" bestFit="1" customWidth="1"/>
    <col min="31" max="31" width="8.44140625" style="32" bestFit="1" customWidth="1"/>
    <col min="32" max="16384" width="8.88671875" style="32"/>
  </cols>
  <sheetData>
    <row r="1" spans="2:19" ht="6.6" customHeight="1" x14ac:dyDescent="0.3"/>
    <row r="2" spans="2:1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2:19" x14ac:dyDescent="0.3">
      <c r="B3" s="117" t="s">
        <v>1898</v>
      </c>
      <c r="C3" s="117"/>
      <c r="D3" s="34" t="s">
        <v>1902</v>
      </c>
    </row>
    <row r="4" spans="2:19" x14ac:dyDescent="0.3">
      <c r="B4" s="117" t="s">
        <v>1899</v>
      </c>
      <c r="C4" s="117"/>
      <c r="D4" s="34" t="s">
        <v>1903</v>
      </c>
    </row>
    <row r="5" spans="2:19" x14ac:dyDescent="0.3">
      <c r="B5" s="117" t="s">
        <v>1900</v>
      </c>
      <c r="C5" s="117"/>
      <c r="D5" s="34" t="s">
        <v>1905</v>
      </c>
    </row>
    <row r="6" spans="2:19" x14ac:dyDescent="0.3">
      <c r="B6" s="117" t="s">
        <v>1901</v>
      </c>
      <c r="C6" s="117"/>
      <c r="D6" s="34" t="s">
        <v>1904</v>
      </c>
    </row>
    <row r="8" spans="2:19" ht="13.5" customHeight="1" x14ac:dyDescent="0.3">
      <c r="B8" s="111" t="s">
        <v>0</v>
      </c>
      <c r="C8" s="112" t="s">
        <v>1470</v>
      </c>
      <c r="D8" s="113" t="s">
        <v>4</v>
      </c>
      <c r="E8" s="122" t="s">
        <v>1462</v>
      </c>
      <c r="F8" s="123"/>
      <c r="G8" s="123"/>
      <c r="H8" s="123"/>
      <c r="I8" s="123"/>
      <c r="J8" s="123"/>
      <c r="K8" s="112" t="s">
        <v>1455</v>
      </c>
      <c r="L8" s="112"/>
      <c r="M8" s="112"/>
      <c r="N8" s="112"/>
      <c r="O8" s="112"/>
      <c r="P8" s="112"/>
      <c r="Q8" s="113" t="s">
        <v>1454</v>
      </c>
      <c r="R8" s="113" t="s">
        <v>1917</v>
      </c>
      <c r="S8" s="111" t="s">
        <v>1460</v>
      </c>
    </row>
    <row r="9" spans="2:19" ht="18" customHeight="1" x14ac:dyDescent="0.3">
      <c r="B9" s="111"/>
      <c r="C9" s="112"/>
      <c r="D9" s="114"/>
      <c r="E9" s="112" t="s">
        <v>1449</v>
      </c>
      <c r="F9" s="112"/>
      <c r="G9" s="112" t="s">
        <v>1450</v>
      </c>
      <c r="H9" s="112"/>
      <c r="I9" s="112" t="s">
        <v>1451</v>
      </c>
      <c r="J9" s="112"/>
      <c r="K9" s="112" t="s">
        <v>1452</v>
      </c>
      <c r="L9" s="112"/>
      <c r="M9" s="112"/>
      <c r="N9" s="112" t="s">
        <v>1453</v>
      </c>
      <c r="O9" s="112"/>
      <c r="P9" s="112"/>
      <c r="Q9" s="114"/>
      <c r="R9" s="114"/>
      <c r="S9" s="111"/>
    </row>
    <row r="10" spans="2:19" ht="12.6" customHeight="1" x14ac:dyDescent="0.3">
      <c r="B10" s="111"/>
      <c r="C10" s="112"/>
      <c r="D10" s="115"/>
      <c r="E10" s="37" t="s">
        <v>1446</v>
      </c>
      <c r="F10" s="37" t="s">
        <v>1447</v>
      </c>
      <c r="G10" s="37" t="s">
        <v>1446</v>
      </c>
      <c r="H10" s="37" t="s">
        <v>1447</v>
      </c>
      <c r="I10" s="37" t="s">
        <v>1447</v>
      </c>
      <c r="J10" s="37" t="s">
        <v>1447</v>
      </c>
      <c r="K10" s="37" t="s">
        <v>1446</v>
      </c>
      <c r="L10" s="37" t="s">
        <v>1447</v>
      </c>
      <c r="M10" s="37" t="s">
        <v>1448</v>
      </c>
      <c r="N10" s="36" t="s">
        <v>1446</v>
      </c>
      <c r="O10" s="36" t="s">
        <v>1447</v>
      </c>
      <c r="P10" s="36" t="s">
        <v>1448</v>
      </c>
      <c r="Q10" s="115"/>
      <c r="R10" s="115"/>
      <c r="S10" s="118"/>
    </row>
    <row r="11" spans="2:19" ht="15" x14ac:dyDescent="0.3">
      <c r="B11" s="39">
        <v>1</v>
      </c>
      <c r="C11" s="25" t="s">
        <v>1463</v>
      </c>
      <c r="D11" s="27" t="s">
        <v>1471</v>
      </c>
      <c r="E11" s="42"/>
      <c r="F11" s="42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 t="e">
        <f>AVERAGE(#REF!,#REF!,#REF!,M11,P11)</f>
        <v>#REF!</v>
      </c>
      <c r="R11" s="39" t="e">
        <f t="shared" ref="R11:R75" si="0">IF(AND(Q11&gt;=0,Q11&lt;=0.5),"BAIK SEKALI",IF(AND(Q11&gt;0.6,Q11&lt;=1.5),"BAIK",IF(AND(Q11&gt;1.5,Q11&lt;=2.5),"SEDANG",IF(AND(Q11&gt;2.5,Q11&lt;=3.5),"RUSAK RINGAN",IF(AND(Q11&gt;3.6,Q11&lt;=4.5),"KRITIS",IF(AND(Q11&gt;4.6,Q11&lt;=5),"RUNTUH"))))))</f>
        <v>#REF!</v>
      </c>
      <c r="S11" s="42" t="e">
        <f>IF(AND(Q11&gt;=0,Q11&lt;=0.5),"PEMELIHARAAN RUTIN",IF(AND(Q11&gt;0.06,Q11&lt;=1.5),"PEMELIHARAAN RUTIN",IF(AND(Q11&gt;1.5,Q11&lt;=2.5),"PERBAIKAN/REHABILITASI",IF(AND(Q11&gt;2.5,Q11&lt;=3.5),"REHABILITASI",IF(AND(Q11&gt;3.5,Q11&lt;=4.5),"PENGGANTIAN",IF(AND(Q11&gt;4.6,Q11&lt;=5),"PEMBANGUNAN JEMBATAN BARU",0))))))</f>
        <v>#REF!</v>
      </c>
    </row>
    <row r="12" spans="2:19" ht="15" x14ac:dyDescent="0.3">
      <c r="B12" s="39">
        <f>B11+1</f>
        <v>2</v>
      </c>
      <c r="C12" s="25" t="s">
        <v>1464</v>
      </c>
      <c r="D12" s="27" t="s">
        <v>1926</v>
      </c>
      <c r="E12" s="42" t="s">
        <v>1920</v>
      </c>
      <c r="F12" s="42" t="s">
        <v>1942</v>
      </c>
      <c r="G12" s="42" t="s">
        <v>1943</v>
      </c>
      <c r="H12" s="42" t="s">
        <v>1945</v>
      </c>
      <c r="I12" s="42" t="s">
        <v>1942</v>
      </c>
      <c r="J12" s="42" t="s">
        <v>1943</v>
      </c>
      <c r="K12" s="42" t="s">
        <v>1947</v>
      </c>
      <c r="L12" s="42" t="s">
        <v>1948</v>
      </c>
      <c r="M12" s="39">
        <v>1</v>
      </c>
      <c r="N12" s="42" t="s">
        <v>1949</v>
      </c>
      <c r="O12" s="42" t="s">
        <v>1948</v>
      </c>
      <c r="P12" s="39">
        <v>1</v>
      </c>
      <c r="Q12" s="41" t="e">
        <f>AVERAGE(#REF!,#REF!,#REF!,M12,P12)</f>
        <v>#REF!</v>
      </c>
      <c r="R12" s="39" t="e">
        <f t="shared" si="0"/>
        <v>#REF!</v>
      </c>
      <c r="S12" s="42" t="e">
        <f>IF(AND(Q12&gt;=0,Q12&lt;=0.5),"PEMELIHARAAN RUTIN",IF(AND(Q12&gt;0.06,Q12&lt;=1.5),"PEMELIHARAAN RUTIN *)",IF(AND(Q12&gt;1.5,Q12&lt;=2.5),"PERBAIKAN/REHABILITASI",IF(AND(Q12&gt;2.5,Q12&lt;=3.5),"REHABILITASI",IF(AND(Q12&gt;3.5,Q12&lt;=4.5),"PENGGANTIAN",IF(AND(Q12&gt;4.6,Q12&lt;=5),"PEMBANGUNAN JEMBATAN BARU",0))))))</f>
        <v>#REF!</v>
      </c>
    </row>
    <row r="13" spans="2:19" ht="15" x14ac:dyDescent="0.3">
      <c r="B13" s="39">
        <f t="shared" ref="B13:B76" si="1">B12+1</f>
        <v>3</v>
      </c>
      <c r="C13" s="25" t="s">
        <v>1465</v>
      </c>
      <c r="D13" s="27" t="s">
        <v>1472</v>
      </c>
      <c r="E13" s="42" t="s">
        <v>1918</v>
      </c>
      <c r="F13" s="42" t="s">
        <v>1943</v>
      </c>
      <c r="G13" s="42" t="s">
        <v>1943</v>
      </c>
      <c r="H13" s="42" t="s">
        <v>1945</v>
      </c>
      <c r="I13" s="42" t="s">
        <v>1942</v>
      </c>
      <c r="J13" s="42" t="s">
        <v>1943</v>
      </c>
      <c r="K13" s="42" t="s">
        <v>1947</v>
      </c>
      <c r="L13" s="42" t="s">
        <v>1948</v>
      </c>
      <c r="M13" s="39">
        <v>1</v>
      </c>
      <c r="N13" s="42" t="s">
        <v>1949</v>
      </c>
      <c r="O13" s="42" t="s">
        <v>1948</v>
      </c>
      <c r="P13" s="39">
        <v>1</v>
      </c>
      <c r="Q13" s="41" t="e">
        <f>AVERAGE(#REF!,#REF!,#REF!,M13,P13)</f>
        <v>#REF!</v>
      </c>
      <c r="R13" s="39" t="e">
        <f t="shared" si="0"/>
        <v>#REF!</v>
      </c>
      <c r="S13" s="42" t="e">
        <f t="shared" ref="S13:S76" si="2">IF(AND(Q13&gt;=0,Q13&lt;=0.5),"PEMELIHARAAN RUTIN",IF(AND(Q13&gt;0.06,Q13&lt;=1.5),"PEMELIHARAAN RUTIN *)",IF(AND(Q13&gt;1.5,Q13&lt;=2.5),"PERBAIKAN/REHABILITASI",IF(AND(Q13&gt;2.5,Q13&lt;=3.5),"REHABILITASI",IF(AND(Q13&gt;3.5,Q13&lt;=4.5),"PENGGANTIAN",IF(AND(Q13&gt;4.6,Q13&lt;=5),"PEMBANGUNAN JEMBATAN BARU",0))))))</f>
        <v>#REF!</v>
      </c>
    </row>
    <row r="14" spans="2:19" ht="15" x14ac:dyDescent="0.3">
      <c r="B14" s="39">
        <f t="shared" si="1"/>
        <v>4</v>
      </c>
      <c r="C14" s="25" t="s">
        <v>1466</v>
      </c>
      <c r="D14" s="27" t="s">
        <v>1927</v>
      </c>
      <c r="E14" s="42" t="s">
        <v>1918</v>
      </c>
      <c r="F14" s="42" t="s">
        <v>1943</v>
      </c>
      <c r="G14" s="42" t="s">
        <v>1943</v>
      </c>
      <c r="H14" s="42" t="s">
        <v>1945</v>
      </c>
      <c r="I14" s="42" t="s">
        <v>1942</v>
      </c>
      <c r="J14" s="42" t="s">
        <v>1943</v>
      </c>
      <c r="K14" s="42" t="s">
        <v>1947</v>
      </c>
      <c r="L14" s="42" t="s">
        <v>1948</v>
      </c>
      <c r="M14" s="39">
        <v>1</v>
      </c>
      <c r="N14" s="42" t="s">
        <v>1949</v>
      </c>
      <c r="O14" s="42" t="s">
        <v>1948</v>
      </c>
      <c r="P14" s="39">
        <v>1</v>
      </c>
      <c r="Q14" s="41" t="e">
        <f>AVERAGE(#REF!,#REF!,#REF!,M14,P14)</f>
        <v>#REF!</v>
      </c>
      <c r="R14" s="39" t="e">
        <f t="shared" si="0"/>
        <v>#REF!</v>
      </c>
      <c r="S14" s="42" t="e">
        <f t="shared" si="2"/>
        <v>#REF!</v>
      </c>
    </row>
    <row r="15" spans="2:19" ht="15" x14ac:dyDescent="0.3">
      <c r="B15" s="39">
        <f t="shared" si="1"/>
        <v>5</v>
      </c>
      <c r="C15" s="25" t="s">
        <v>1467</v>
      </c>
      <c r="D15" s="27" t="s">
        <v>1473</v>
      </c>
      <c r="E15" s="42" t="s">
        <v>1907</v>
      </c>
      <c r="F15" s="42" t="s">
        <v>1943</v>
      </c>
      <c r="G15" s="42" t="s">
        <v>1943</v>
      </c>
      <c r="H15" s="42" t="s">
        <v>1945</v>
      </c>
      <c r="I15" s="42" t="s">
        <v>1942</v>
      </c>
      <c r="J15" s="42" t="s">
        <v>1943</v>
      </c>
      <c r="K15" s="42" t="s">
        <v>1947</v>
      </c>
      <c r="L15" s="42" t="s">
        <v>1948</v>
      </c>
      <c r="M15" s="39">
        <v>1</v>
      </c>
      <c r="N15" s="42" t="s">
        <v>1949</v>
      </c>
      <c r="O15" s="42" t="s">
        <v>1948</v>
      </c>
      <c r="P15" s="39">
        <v>1</v>
      </c>
      <c r="Q15" s="41" t="e">
        <f>AVERAGE(#REF!,#REF!,#REF!,M15,P15)</f>
        <v>#REF!</v>
      </c>
      <c r="R15" s="39" t="e">
        <f t="shared" si="0"/>
        <v>#REF!</v>
      </c>
      <c r="S15" s="42" t="e">
        <f t="shared" si="2"/>
        <v>#REF!</v>
      </c>
    </row>
    <row r="16" spans="2:19" ht="15" x14ac:dyDescent="0.3">
      <c r="B16" s="39">
        <f t="shared" si="1"/>
        <v>6</v>
      </c>
      <c r="C16" s="25" t="s">
        <v>1468</v>
      </c>
      <c r="D16" s="27" t="s">
        <v>1474</v>
      </c>
      <c r="E16" s="42" t="s">
        <v>1907</v>
      </c>
      <c r="F16" s="42" t="s">
        <v>1943</v>
      </c>
      <c r="G16" s="42" t="s">
        <v>1943</v>
      </c>
      <c r="H16" s="42" t="s">
        <v>1945</v>
      </c>
      <c r="I16" s="42" t="s">
        <v>1942</v>
      </c>
      <c r="J16" s="42" t="s">
        <v>1943</v>
      </c>
      <c r="K16" s="42" t="s">
        <v>1947</v>
      </c>
      <c r="L16" s="42" t="s">
        <v>1948</v>
      </c>
      <c r="M16" s="39">
        <v>1</v>
      </c>
      <c r="N16" s="42" t="s">
        <v>1949</v>
      </c>
      <c r="O16" s="42" t="s">
        <v>1948</v>
      </c>
      <c r="P16" s="39">
        <v>1</v>
      </c>
      <c r="Q16" s="41" t="e">
        <f>AVERAGE(#REF!,#REF!,#REF!,M16,P16)</f>
        <v>#REF!</v>
      </c>
      <c r="R16" s="39" t="e">
        <f t="shared" si="0"/>
        <v>#REF!</v>
      </c>
      <c r="S16" s="42" t="e">
        <f t="shared" si="2"/>
        <v>#REF!</v>
      </c>
    </row>
    <row r="17" spans="2:19" ht="15" x14ac:dyDescent="0.3">
      <c r="B17" s="39">
        <f t="shared" si="1"/>
        <v>7</v>
      </c>
      <c r="C17" s="25" t="s">
        <v>1469</v>
      </c>
      <c r="D17" s="27" t="s">
        <v>1475</v>
      </c>
      <c r="E17" s="42" t="s">
        <v>1925</v>
      </c>
      <c r="F17" s="42" t="s">
        <v>1943</v>
      </c>
      <c r="G17" s="42" t="s">
        <v>1943</v>
      </c>
      <c r="H17" s="42" t="s">
        <v>1943</v>
      </c>
      <c r="I17" s="42" t="s">
        <v>1942</v>
      </c>
      <c r="J17" s="42" t="s">
        <v>1943</v>
      </c>
      <c r="K17" s="42" t="s">
        <v>1947</v>
      </c>
      <c r="L17" s="42" t="s">
        <v>1948</v>
      </c>
      <c r="M17" s="39">
        <v>1</v>
      </c>
      <c r="N17" s="42" t="s">
        <v>1949</v>
      </c>
      <c r="O17" s="42" t="s">
        <v>1948</v>
      </c>
      <c r="P17" s="39">
        <v>1</v>
      </c>
      <c r="Q17" s="41" t="e">
        <f>AVERAGE(#REF!,#REF!,#REF!,M17,P17)</f>
        <v>#REF!</v>
      </c>
      <c r="R17" s="39" t="e">
        <f t="shared" si="0"/>
        <v>#REF!</v>
      </c>
      <c r="S17" s="42" t="e">
        <f t="shared" si="2"/>
        <v>#REF!</v>
      </c>
    </row>
    <row r="18" spans="2:19" ht="15" x14ac:dyDescent="0.3">
      <c r="B18" s="39">
        <f t="shared" si="1"/>
        <v>8</v>
      </c>
      <c r="C18" s="26">
        <v>24001135001</v>
      </c>
      <c r="D18" s="27" t="s">
        <v>1476</v>
      </c>
      <c r="E18" s="42" t="s">
        <v>1907</v>
      </c>
      <c r="F18" s="42" t="s">
        <v>1943</v>
      </c>
      <c r="G18" s="42" t="s">
        <v>1943</v>
      </c>
      <c r="H18" s="42" t="s">
        <v>1945</v>
      </c>
      <c r="I18" s="42" t="s">
        <v>1942</v>
      </c>
      <c r="J18" s="42" t="s">
        <v>1943</v>
      </c>
      <c r="K18" s="42" t="s">
        <v>1947</v>
      </c>
      <c r="L18" s="42" t="s">
        <v>1948</v>
      </c>
      <c r="M18" s="39">
        <v>1</v>
      </c>
      <c r="N18" s="42" t="s">
        <v>1949</v>
      </c>
      <c r="O18" s="42" t="s">
        <v>1948</v>
      </c>
      <c r="P18" s="39">
        <v>1</v>
      </c>
      <c r="Q18" s="41" t="e">
        <f>AVERAGE(#REF!,#REF!,#REF!,M18,P18)</f>
        <v>#REF!</v>
      </c>
      <c r="R18" s="39" t="e">
        <f t="shared" si="0"/>
        <v>#REF!</v>
      </c>
      <c r="S18" s="42" t="e">
        <f t="shared" si="2"/>
        <v>#REF!</v>
      </c>
    </row>
    <row r="19" spans="2:19" ht="15" x14ac:dyDescent="0.3">
      <c r="B19" s="39">
        <f t="shared" si="1"/>
        <v>9</v>
      </c>
      <c r="C19" s="26">
        <v>24002001</v>
      </c>
      <c r="D19" s="27" t="s">
        <v>1477</v>
      </c>
      <c r="E19" s="42" t="s">
        <v>1941</v>
      </c>
      <c r="F19" s="42" t="s">
        <v>1943</v>
      </c>
      <c r="G19" s="42" t="s">
        <v>1943</v>
      </c>
      <c r="H19" s="42" t="s">
        <v>1945</v>
      </c>
      <c r="I19" s="42" t="s">
        <v>1942</v>
      </c>
      <c r="J19" s="42" t="s">
        <v>1943</v>
      </c>
      <c r="K19" s="42" t="s">
        <v>1947</v>
      </c>
      <c r="L19" s="42" t="s">
        <v>1948</v>
      </c>
      <c r="M19" s="39">
        <v>1</v>
      </c>
      <c r="N19" s="42" t="s">
        <v>1949</v>
      </c>
      <c r="O19" s="42" t="s">
        <v>1948</v>
      </c>
      <c r="P19" s="39">
        <v>1</v>
      </c>
      <c r="Q19" s="41" t="e">
        <f>AVERAGE(#REF!,#REF!,#REF!,M19,P19)</f>
        <v>#REF!</v>
      </c>
      <c r="R19" s="39" t="e">
        <f t="shared" si="0"/>
        <v>#REF!</v>
      </c>
      <c r="S19" s="42" t="e">
        <f t="shared" si="2"/>
        <v>#REF!</v>
      </c>
    </row>
    <row r="20" spans="2:19" ht="15" x14ac:dyDescent="0.3">
      <c r="B20" s="39">
        <f t="shared" si="1"/>
        <v>10</v>
      </c>
      <c r="C20" s="26">
        <v>24002002</v>
      </c>
      <c r="D20" s="27" t="s">
        <v>1478</v>
      </c>
      <c r="E20" s="42" t="s">
        <v>1907</v>
      </c>
      <c r="F20" s="42" t="s">
        <v>1943</v>
      </c>
      <c r="G20" s="42" t="s">
        <v>1943</v>
      </c>
      <c r="H20" s="42" t="s">
        <v>1945</v>
      </c>
      <c r="I20" s="42" t="s">
        <v>1942</v>
      </c>
      <c r="J20" s="42" t="s">
        <v>1943</v>
      </c>
      <c r="K20" s="42" t="s">
        <v>1947</v>
      </c>
      <c r="L20" s="42" t="s">
        <v>1948</v>
      </c>
      <c r="M20" s="39">
        <v>1</v>
      </c>
      <c r="N20" s="42" t="s">
        <v>1949</v>
      </c>
      <c r="O20" s="42" t="s">
        <v>1948</v>
      </c>
      <c r="P20" s="39">
        <v>1</v>
      </c>
      <c r="Q20" s="41" t="e">
        <f>AVERAGE(#REF!,#REF!,#REF!,M20,P20)</f>
        <v>#REF!</v>
      </c>
      <c r="R20" s="39" t="e">
        <f t="shared" si="0"/>
        <v>#REF!</v>
      </c>
      <c r="S20" s="42" t="e">
        <f t="shared" si="2"/>
        <v>#REF!</v>
      </c>
    </row>
    <row r="21" spans="2:19" ht="15" x14ac:dyDescent="0.3">
      <c r="B21" s="39">
        <f t="shared" si="1"/>
        <v>11</v>
      </c>
      <c r="C21" s="26">
        <v>24002003</v>
      </c>
      <c r="D21" s="27" t="s">
        <v>1479</v>
      </c>
      <c r="E21" s="42" t="s">
        <v>1918</v>
      </c>
      <c r="F21" s="42" t="s">
        <v>1943</v>
      </c>
      <c r="G21" s="42" t="s">
        <v>1943</v>
      </c>
      <c r="H21" s="42" t="s">
        <v>1943</v>
      </c>
      <c r="I21" s="42" t="s">
        <v>1943</v>
      </c>
      <c r="J21" s="42" t="s">
        <v>1943</v>
      </c>
      <c r="K21" s="42" t="s">
        <v>1947</v>
      </c>
      <c r="L21" s="42" t="s">
        <v>1948</v>
      </c>
      <c r="M21" s="39">
        <v>5</v>
      </c>
      <c r="N21" s="42" t="s">
        <v>1949</v>
      </c>
      <c r="O21" s="42" t="s">
        <v>1948</v>
      </c>
      <c r="P21" s="39">
        <v>4</v>
      </c>
      <c r="Q21" s="41" t="e">
        <f>AVERAGE(#REF!,#REF!,#REF!,M21,P21)</f>
        <v>#REF!</v>
      </c>
      <c r="R21" s="39" t="e">
        <f t="shared" si="0"/>
        <v>#REF!</v>
      </c>
      <c r="S21" s="42" t="e">
        <f t="shared" si="2"/>
        <v>#REF!</v>
      </c>
    </row>
    <row r="22" spans="2:19" ht="15" x14ac:dyDescent="0.3">
      <c r="B22" s="39">
        <f t="shared" si="1"/>
        <v>12</v>
      </c>
      <c r="C22" s="26">
        <v>24002004</v>
      </c>
      <c r="D22" s="27" t="s">
        <v>1480</v>
      </c>
      <c r="E22" s="42" t="s">
        <v>1925</v>
      </c>
      <c r="F22" s="42" t="s">
        <v>1943</v>
      </c>
      <c r="G22" s="42" t="s">
        <v>1943</v>
      </c>
      <c r="H22" s="42" t="s">
        <v>1943</v>
      </c>
      <c r="I22" s="42" t="s">
        <v>1943</v>
      </c>
      <c r="J22" s="42" t="s">
        <v>1943</v>
      </c>
      <c r="K22" s="42" t="s">
        <v>1947</v>
      </c>
      <c r="L22" s="42" t="s">
        <v>1948</v>
      </c>
      <c r="M22" s="39">
        <v>2</v>
      </c>
      <c r="N22" s="42" t="s">
        <v>1949</v>
      </c>
      <c r="O22" s="42" t="s">
        <v>1948</v>
      </c>
      <c r="P22" s="39">
        <v>2</v>
      </c>
      <c r="Q22" s="41" t="e">
        <f>AVERAGE(#REF!,#REF!,#REF!,M22,P22)</f>
        <v>#REF!</v>
      </c>
      <c r="R22" s="39" t="e">
        <f t="shared" si="0"/>
        <v>#REF!</v>
      </c>
      <c r="S22" s="42" t="e">
        <f t="shared" si="2"/>
        <v>#REF!</v>
      </c>
    </row>
    <row r="23" spans="2:19" ht="15" x14ac:dyDescent="0.3">
      <c r="B23" s="39">
        <f t="shared" si="1"/>
        <v>13</v>
      </c>
      <c r="C23" s="26">
        <v>24003001</v>
      </c>
      <c r="D23" s="27" t="s">
        <v>1481</v>
      </c>
      <c r="E23" s="42" t="s">
        <v>1920</v>
      </c>
      <c r="F23" s="42" t="s">
        <v>1942</v>
      </c>
      <c r="G23" s="42" t="s">
        <v>1943</v>
      </c>
      <c r="H23" s="42" t="s">
        <v>1945</v>
      </c>
      <c r="I23" s="42" t="s">
        <v>1942</v>
      </c>
      <c r="J23" s="42" t="s">
        <v>1943</v>
      </c>
      <c r="K23" s="42" t="s">
        <v>1947</v>
      </c>
      <c r="L23" s="42" t="s">
        <v>1948</v>
      </c>
      <c r="M23" s="39">
        <v>1</v>
      </c>
      <c r="N23" s="42" t="s">
        <v>1949</v>
      </c>
      <c r="O23" s="42" t="s">
        <v>1948</v>
      </c>
      <c r="P23" s="39">
        <v>1</v>
      </c>
      <c r="Q23" s="41" t="e">
        <f>AVERAGE(#REF!,#REF!,#REF!,M23,P23)</f>
        <v>#REF!</v>
      </c>
      <c r="R23" s="39" t="e">
        <f t="shared" si="0"/>
        <v>#REF!</v>
      </c>
      <c r="S23" s="42" t="e">
        <f t="shared" si="2"/>
        <v>#REF!</v>
      </c>
    </row>
    <row r="24" spans="2:19" ht="15" x14ac:dyDescent="0.3">
      <c r="B24" s="39">
        <f t="shared" si="1"/>
        <v>14</v>
      </c>
      <c r="C24" s="26">
        <v>24003002</v>
      </c>
      <c r="D24" s="27" t="s">
        <v>1482</v>
      </c>
      <c r="E24" s="42" t="s">
        <v>1920</v>
      </c>
      <c r="F24" s="42" t="s">
        <v>1942</v>
      </c>
      <c r="G24" s="42" t="s">
        <v>1943</v>
      </c>
      <c r="H24" s="42" t="s">
        <v>1945</v>
      </c>
      <c r="I24" s="42" t="s">
        <v>1942</v>
      </c>
      <c r="J24" s="42" t="s">
        <v>1943</v>
      </c>
      <c r="K24" s="42" t="s">
        <v>1947</v>
      </c>
      <c r="L24" s="42" t="s">
        <v>1948</v>
      </c>
      <c r="M24" s="39">
        <v>1</v>
      </c>
      <c r="N24" s="42" t="s">
        <v>1949</v>
      </c>
      <c r="O24" s="42" t="s">
        <v>1948</v>
      </c>
      <c r="P24" s="39">
        <v>1</v>
      </c>
      <c r="Q24" s="41" t="e">
        <f>AVERAGE(#REF!,#REF!,#REF!,M24,P24)</f>
        <v>#REF!</v>
      </c>
      <c r="R24" s="39" t="e">
        <f t="shared" si="0"/>
        <v>#REF!</v>
      </c>
      <c r="S24" s="42" t="e">
        <f t="shared" si="2"/>
        <v>#REF!</v>
      </c>
    </row>
    <row r="25" spans="2:19" ht="15" x14ac:dyDescent="0.3">
      <c r="B25" s="39">
        <f t="shared" si="1"/>
        <v>15</v>
      </c>
      <c r="C25" s="26">
        <v>24003003</v>
      </c>
      <c r="D25" s="27" t="s">
        <v>1483</v>
      </c>
      <c r="E25" s="42" t="s">
        <v>1920</v>
      </c>
      <c r="F25" s="42" t="s">
        <v>1942</v>
      </c>
      <c r="G25" s="42" t="s">
        <v>1943</v>
      </c>
      <c r="H25" s="42" t="s">
        <v>1945</v>
      </c>
      <c r="I25" s="42" t="s">
        <v>1942</v>
      </c>
      <c r="J25" s="42" t="s">
        <v>1943</v>
      </c>
      <c r="K25" s="42" t="s">
        <v>1947</v>
      </c>
      <c r="L25" s="42" t="s">
        <v>1948</v>
      </c>
      <c r="M25" s="39">
        <v>1</v>
      </c>
      <c r="N25" s="42" t="s">
        <v>1949</v>
      </c>
      <c r="O25" s="42" t="s">
        <v>1948</v>
      </c>
      <c r="P25" s="39">
        <v>1</v>
      </c>
      <c r="Q25" s="41" t="e">
        <f>AVERAGE(#REF!,#REF!,#REF!,M25,P25)</f>
        <v>#REF!</v>
      </c>
      <c r="R25" s="39" t="e">
        <f t="shared" si="0"/>
        <v>#REF!</v>
      </c>
      <c r="S25" s="42" t="e">
        <f t="shared" si="2"/>
        <v>#REF!</v>
      </c>
    </row>
    <row r="26" spans="2:19" ht="15" x14ac:dyDescent="0.3">
      <c r="B26" s="39">
        <f t="shared" si="1"/>
        <v>16</v>
      </c>
      <c r="C26" s="26">
        <v>24003004</v>
      </c>
      <c r="D26" s="27" t="s">
        <v>1484</v>
      </c>
      <c r="E26" s="42" t="s">
        <v>1920</v>
      </c>
      <c r="F26" s="42" t="s">
        <v>1942</v>
      </c>
      <c r="G26" s="42" t="s">
        <v>1943</v>
      </c>
      <c r="H26" s="42" t="s">
        <v>1945</v>
      </c>
      <c r="I26" s="42" t="s">
        <v>1942</v>
      </c>
      <c r="J26" s="42" t="s">
        <v>1943</v>
      </c>
      <c r="K26" s="42" t="s">
        <v>1947</v>
      </c>
      <c r="L26" s="42" t="s">
        <v>1948</v>
      </c>
      <c r="M26" s="39">
        <v>2</v>
      </c>
      <c r="N26" s="42" t="s">
        <v>1949</v>
      </c>
      <c r="O26" s="42" t="s">
        <v>1948</v>
      </c>
      <c r="P26" s="39">
        <v>2</v>
      </c>
      <c r="Q26" s="41" t="e">
        <f>AVERAGE(#REF!,#REF!,#REF!,M26,P26)</f>
        <v>#REF!</v>
      </c>
      <c r="R26" s="39" t="e">
        <f t="shared" si="0"/>
        <v>#REF!</v>
      </c>
      <c r="S26" s="42" t="e">
        <f t="shared" si="2"/>
        <v>#REF!</v>
      </c>
    </row>
    <row r="27" spans="2:19" ht="15" x14ac:dyDescent="0.3">
      <c r="B27" s="39">
        <f t="shared" si="1"/>
        <v>17</v>
      </c>
      <c r="C27" s="26">
        <v>24003005</v>
      </c>
      <c r="D27" s="27" t="s">
        <v>1485</v>
      </c>
      <c r="E27" s="42" t="s">
        <v>1920</v>
      </c>
      <c r="F27" s="42" t="s">
        <v>1942</v>
      </c>
      <c r="G27" s="42" t="s">
        <v>1943</v>
      </c>
      <c r="H27" s="42" t="s">
        <v>1945</v>
      </c>
      <c r="I27" s="42" t="s">
        <v>1942</v>
      </c>
      <c r="J27" s="42" t="s">
        <v>1943</v>
      </c>
      <c r="K27" s="42" t="s">
        <v>1947</v>
      </c>
      <c r="L27" s="42" t="s">
        <v>1948</v>
      </c>
      <c r="M27" s="39">
        <v>1</v>
      </c>
      <c r="N27" s="42" t="s">
        <v>1949</v>
      </c>
      <c r="O27" s="42" t="s">
        <v>1948</v>
      </c>
      <c r="P27" s="39">
        <v>1</v>
      </c>
      <c r="Q27" s="41" t="e">
        <f>AVERAGE(#REF!,#REF!,#REF!,M27,P27)</f>
        <v>#REF!</v>
      </c>
      <c r="R27" s="39" t="e">
        <f t="shared" si="0"/>
        <v>#REF!</v>
      </c>
      <c r="S27" s="42" t="e">
        <f t="shared" si="2"/>
        <v>#REF!</v>
      </c>
    </row>
    <row r="28" spans="2:19" ht="15" x14ac:dyDescent="0.3">
      <c r="B28" s="39">
        <f t="shared" si="1"/>
        <v>18</v>
      </c>
      <c r="C28" s="26">
        <v>24003006</v>
      </c>
      <c r="D28" s="27" t="s">
        <v>1486</v>
      </c>
      <c r="E28" s="42" t="s">
        <v>1920</v>
      </c>
      <c r="F28" s="42" t="s">
        <v>1942</v>
      </c>
      <c r="G28" s="42" t="s">
        <v>1943</v>
      </c>
      <c r="H28" s="42" t="s">
        <v>1946</v>
      </c>
      <c r="I28" s="42" t="s">
        <v>1942</v>
      </c>
      <c r="J28" s="42" t="s">
        <v>1943</v>
      </c>
      <c r="K28" s="42" t="s">
        <v>1947</v>
      </c>
      <c r="L28" s="42" t="s">
        <v>1948</v>
      </c>
      <c r="M28" s="39">
        <v>1</v>
      </c>
      <c r="N28" s="42" t="s">
        <v>1949</v>
      </c>
      <c r="O28" s="42" t="s">
        <v>1948</v>
      </c>
      <c r="P28" s="39">
        <v>2</v>
      </c>
      <c r="Q28" s="41" t="e">
        <f>AVERAGE(#REF!,#REF!,#REF!,M28,P28)</f>
        <v>#REF!</v>
      </c>
      <c r="R28" s="39" t="e">
        <f t="shared" si="0"/>
        <v>#REF!</v>
      </c>
      <c r="S28" s="42" t="e">
        <f t="shared" si="2"/>
        <v>#REF!</v>
      </c>
    </row>
    <row r="29" spans="2:19" ht="12.6" customHeight="1" x14ac:dyDescent="0.3">
      <c r="B29" s="39">
        <f t="shared" si="1"/>
        <v>19</v>
      </c>
      <c r="C29" s="26">
        <v>24004001</v>
      </c>
      <c r="D29" s="27" t="s">
        <v>1487</v>
      </c>
      <c r="E29" s="42" t="s">
        <v>1907</v>
      </c>
      <c r="F29" s="42" t="s">
        <v>1943</v>
      </c>
      <c r="G29" s="42" t="s">
        <v>1943</v>
      </c>
      <c r="H29" s="42" t="s">
        <v>1945</v>
      </c>
      <c r="I29" s="42" t="s">
        <v>1942</v>
      </c>
      <c r="J29" s="42" t="s">
        <v>1943</v>
      </c>
      <c r="K29" s="42" t="s">
        <v>1947</v>
      </c>
      <c r="L29" s="42" t="s">
        <v>1948</v>
      </c>
      <c r="M29" s="39">
        <v>2</v>
      </c>
      <c r="N29" s="42" t="s">
        <v>1949</v>
      </c>
      <c r="O29" s="42" t="s">
        <v>1948</v>
      </c>
      <c r="P29" s="39">
        <v>2</v>
      </c>
      <c r="Q29" s="41" t="e">
        <f>AVERAGE(#REF!,#REF!,#REF!,M29,P29)</f>
        <v>#REF!</v>
      </c>
      <c r="R29" s="39" t="e">
        <f t="shared" si="0"/>
        <v>#REF!</v>
      </c>
      <c r="S29" s="42" t="e">
        <f t="shared" si="2"/>
        <v>#REF!</v>
      </c>
    </row>
    <row r="30" spans="2:19" ht="15" x14ac:dyDescent="0.3">
      <c r="B30" s="39">
        <f t="shared" si="1"/>
        <v>20</v>
      </c>
      <c r="C30" s="26">
        <v>24004002</v>
      </c>
      <c r="D30" s="27" t="s">
        <v>1488</v>
      </c>
      <c r="E30" s="42" t="s">
        <v>1907</v>
      </c>
      <c r="F30" s="42" t="s">
        <v>1943</v>
      </c>
      <c r="G30" s="42" t="s">
        <v>1943</v>
      </c>
      <c r="H30" s="42" t="s">
        <v>1945</v>
      </c>
      <c r="I30" s="42" t="s">
        <v>1942</v>
      </c>
      <c r="J30" s="42" t="s">
        <v>1943</v>
      </c>
      <c r="K30" s="42" t="s">
        <v>1947</v>
      </c>
      <c r="L30" s="42" t="s">
        <v>1948</v>
      </c>
      <c r="M30" s="39">
        <v>1</v>
      </c>
      <c r="N30" s="42" t="s">
        <v>1949</v>
      </c>
      <c r="O30" s="42" t="s">
        <v>1948</v>
      </c>
      <c r="P30" s="39">
        <v>1</v>
      </c>
      <c r="Q30" s="41" t="e">
        <f>AVERAGE(#REF!,#REF!,#REF!,M30,P30)</f>
        <v>#REF!</v>
      </c>
      <c r="R30" s="39" t="e">
        <f t="shared" si="0"/>
        <v>#REF!</v>
      </c>
      <c r="S30" s="42" t="e">
        <f t="shared" si="2"/>
        <v>#REF!</v>
      </c>
    </row>
    <row r="31" spans="2:19" ht="15" x14ac:dyDescent="0.3">
      <c r="B31" s="39">
        <f t="shared" si="1"/>
        <v>21</v>
      </c>
      <c r="C31" s="26">
        <v>24005001</v>
      </c>
      <c r="D31" s="27" t="s">
        <v>1489</v>
      </c>
      <c r="E31" s="42" t="s">
        <v>1907</v>
      </c>
      <c r="F31" s="42" t="s">
        <v>1943</v>
      </c>
      <c r="G31" s="42" t="s">
        <v>1943</v>
      </c>
      <c r="H31" s="42" t="s">
        <v>1945</v>
      </c>
      <c r="I31" s="42" t="s">
        <v>1942</v>
      </c>
      <c r="J31" s="42" t="s">
        <v>1943</v>
      </c>
      <c r="K31" s="42" t="s">
        <v>1947</v>
      </c>
      <c r="L31" s="42" t="s">
        <v>1948</v>
      </c>
      <c r="M31" s="39">
        <v>1</v>
      </c>
      <c r="N31" s="42" t="s">
        <v>1949</v>
      </c>
      <c r="O31" s="42" t="s">
        <v>1948</v>
      </c>
      <c r="P31" s="39">
        <v>1</v>
      </c>
      <c r="Q31" s="41" t="e">
        <f>AVERAGE(#REF!,#REF!,#REF!,M31,P31)</f>
        <v>#REF!</v>
      </c>
      <c r="R31" s="39" t="e">
        <f t="shared" si="0"/>
        <v>#REF!</v>
      </c>
      <c r="S31" s="42" t="e">
        <f t="shared" si="2"/>
        <v>#REF!</v>
      </c>
    </row>
    <row r="32" spans="2:19" ht="15" x14ac:dyDescent="0.3">
      <c r="B32" s="39">
        <f t="shared" si="1"/>
        <v>22</v>
      </c>
      <c r="C32" s="26">
        <v>24006001</v>
      </c>
      <c r="D32" s="27" t="s">
        <v>1490</v>
      </c>
      <c r="E32" s="42" t="s">
        <v>1907</v>
      </c>
      <c r="F32" s="42" t="s">
        <v>1943</v>
      </c>
      <c r="G32" s="42" t="s">
        <v>1943</v>
      </c>
      <c r="H32" s="42" t="s">
        <v>1946</v>
      </c>
      <c r="I32" s="42" t="s">
        <v>1942</v>
      </c>
      <c r="J32" s="42" t="s">
        <v>1943</v>
      </c>
      <c r="K32" s="42" t="s">
        <v>1947</v>
      </c>
      <c r="L32" s="42" t="s">
        <v>1948</v>
      </c>
      <c r="M32" s="39">
        <v>1</v>
      </c>
      <c r="N32" s="42" t="s">
        <v>1949</v>
      </c>
      <c r="O32" s="42" t="s">
        <v>1948</v>
      </c>
      <c r="P32" s="39">
        <v>1</v>
      </c>
      <c r="Q32" s="41" t="e">
        <f>AVERAGE(#REF!,#REF!,#REF!,M32,P32)</f>
        <v>#REF!</v>
      </c>
      <c r="R32" s="39" t="e">
        <f t="shared" si="0"/>
        <v>#REF!</v>
      </c>
      <c r="S32" s="42" t="e">
        <f t="shared" si="2"/>
        <v>#REF!</v>
      </c>
    </row>
    <row r="33" spans="2:19" ht="15" x14ac:dyDescent="0.3">
      <c r="B33" s="39">
        <f t="shared" si="1"/>
        <v>23</v>
      </c>
      <c r="C33" s="26">
        <v>24006002</v>
      </c>
      <c r="D33" s="27" t="s">
        <v>1491</v>
      </c>
      <c r="E33" s="42" t="s">
        <v>1907</v>
      </c>
      <c r="F33" s="42" t="s">
        <v>1943</v>
      </c>
      <c r="G33" s="42" t="s">
        <v>1943</v>
      </c>
      <c r="H33" s="42" t="s">
        <v>1945</v>
      </c>
      <c r="I33" s="42" t="s">
        <v>1942</v>
      </c>
      <c r="J33" s="42" t="s">
        <v>1943</v>
      </c>
      <c r="K33" s="42" t="s">
        <v>1947</v>
      </c>
      <c r="L33" s="42" t="s">
        <v>1948</v>
      </c>
      <c r="M33" s="39">
        <v>2</v>
      </c>
      <c r="N33" s="42" t="s">
        <v>1949</v>
      </c>
      <c r="O33" s="42" t="s">
        <v>1948</v>
      </c>
      <c r="P33" s="39">
        <v>1</v>
      </c>
      <c r="Q33" s="41" t="e">
        <f>AVERAGE(#REF!,#REF!,#REF!,M33,P33)</f>
        <v>#REF!</v>
      </c>
      <c r="R33" s="39" t="e">
        <f t="shared" si="0"/>
        <v>#REF!</v>
      </c>
      <c r="S33" s="42" t="e">
        <f t="shared" si="2"/>
        <v>#REF!</v>
      </c>
    </row>
    <row r="34" spans="2:19" ht="15" x14ac:dyDescent="0.3">
      <c r="B34" s="39">
        <f t="shared" si="1"/>
        <v>24</v>
      </c>
      <c r="C34" s="26">
        <v>24006003</v>
      </c>
      <c r="D34" s="27" t="s">
        <v>1492</v>
      </c>
      <c r="E34" s="42" t="s">
        <v>1907</v>
      </c>
      <c r="F34" s="42" t="s">
        <v>1943</v>
      </c>
      <c r="G34" s="42" t="s">
        <v>1943</v>
      </c>
      <c r="H34" s="42" t="s">
        <v>1945</v>
      </c>
      <c r="I34" s="42" t="s">
        <v>1942</v>
      </c>
      <c r="J34" s="42" t="s">
        <v>1943</v>
      </c>
      <c r="K34" s="42" t="s">
        <v>1947</v>
      </c>
      <c r="L34" s="42" t="s">
        <v>1948</v>
      </c>
      <c r="M34" s="39">
        <v>5</v>
      </c>
      <c r="N34" s="42" t="s">
        <v>1949</v>
      </c>
      <c r="O34" s="42" t="s">
        <v>1948</v>
      </c>
      <c r="P34" s="39">
        <v>5</v>
      </c>
      <c r="Q34" s="41" t="e">
        <f>AVERAGE(#REF!,#REF!,#REF!,M34,P34)</f>
        <v>#REF!</v>
      </c>
      <c r="R34" s="39" t="e">
        <f t="shared" si="0"/>
        <v>#REF!</v>
      </c>
      <c r="S34" s="42" t="e">
        <f t="shared" si="2"/>
        <v>#REF!</v>
      </c>
    </row>
    <row r="35" spans="2:19" ht="15" x14ac:dyDescent="0.3">
      <c r="B35" s="39">
        <f t="shared" si="1"/>
        <v>25</v>
      </c>
      <c r="C35" s="26">
        <v>24007001</v>
      </c>
      <c r="D35" s="27" t="s">
        <v>1493</v>
      </c>
      <c r="E35" s="42" t="s">
        <v>1907</v>
      </c>
      <c r="F35" s="42" t="s">
        <v>1943</v>
      </c>
      <c r="G35" s="42" t="s">
        <v>1943</v>
      </c>
      <c r="H35" s="42" t="s">
        <v>1943</v>
      </c>
      <c r="I35" s="42" t="s">
        <v>1942</v>
      </c>
      <c r="J35" s="42" t="s">
        <v>1943</v>
      </c>
      <c r="K35" s="42" t="s">
        <v>1947</v>
      </c>
      <c r="L35" s="42" t="s">
        <v>1948</v>
      </c>
      <c r="M35" s="39">
        <v>2</v>
      </c>
      <c r="N35" s="42" t="s">
        <v>1949</v>
      </c>
      <c r="O35" s="42" t="s">
        <v>1948</v>
      </c>
      <c r="P35" s="39">
        <v>2</v>
      </c>
      <c r="Q35" s="41" t="e">
        <f>AVERAGE(#REF!,#REF!,#REF!,M35,P35)</f>
        <v>#REF!</v>
      </c>
      <c r="R35" s="39" t="e">
        <f t="shared" si="0"/>
        <v>#REF!</v>
      </c>
      <c r="S35" s="42" t="e">
        <f t="shared" si="2"/>
        <v>#REF!</v>
      </c>
    </row>
    <row r="36" spans="2:19" ht="15" x14ac:dyDescent="0.3">
      <c r="B36" s="39">
        <f t="shared" si="1"/>
        <v>26</v>
      </c>
      <c r="C36" s="26">
        <v>24010001</v>
      </c>
      <c r="D36" s="27" t="s">
        <v>1494</v>
      </c>
      <c r="E36" s="42" t="s">
        <v>1907</v>
      </c>
      <c r="F36" s="42" t="s">
        <v>1943</v>
      </c>
      <c r="G36" s="42" t="s">
        <v>1943</v>
      </c>
      <c r="H36" s="42" t="s">
        <v>1943</v>
      </c>
      <c r="I36" s="42" t="s">
        <v>1942</v>
      </c>
      <c r="J36" s="42" t="s">
        <v>1943</v>
      </c>
      <c r="K36" s="42" t="s">
        <v>1947</v>
      </c>
      <c r="L36" s="42" t="s">
        <v>1948</v>
      </c>
      <c r="M36" s="39">
        <v>1</v>
      </c>
      <c r="N36" s="42" t="s">
        <v>1949</v>
      </c>
      <c r="O36" s="42" t="s">
        <v>1948</v>
      </c>
      <c r="P36" s="39">
        <v>1</v>
      </c>
      <c r="Q36" s="41" t="e">
        <f>AVERAGE(#REF!,#REF!,#REF!,M36,P36)</f>
        <v>#REF!</v>
      </c>
      <c r="R36" s="39" t="e">
        <f t="shared" si="0"/>
        <v>#REF!</v>
      </c>
      <c r="S36" s="42" t="e">
        <f t="shared" si="2"/>
        <v>#REF!</v>
      </c>
    </row>
    <row r="37" spans="2:19" ht="15" x14ac:dyDescent="0.3">
      <c r="B37" s="39">
        <f t="shared" si="1"/>
        <v>27</v>
      </c>
      <c r="C37" s="26">
        <v>24012001</v>
      </c>
      <c r="D37" s="27" t="s">
        <v>1495</v>
      </c>
      <c r="E37" s="42" t="s">
        <v>1918</v>
      </c>
      <c r="F37" s="42" t="s">
        <v>1943</v>
      </c>
      <c r="G37" s="42" t="s">
        <v>1943</v>
      </c>
      <c r="H37" s="42" t="s">
        <v>1943</v>
      </c>
      <c r="I37" s="42" t="s">
        <v>1942</v>
      </c>
      <c r="J37" s="42" t="s">
        <v>1943</v>
      </c>
      <c r="K37" s="42" t="s">
        <v>1947</v>
      </c>
      <c r="L37" s="42" t="s">
        <v>1948</v>
      </c>
      <c r="M37" s="39">
        <v>1</v>
      </c>
      <c r="N37" s="42" t="s">
        <v>1949</v>
      </c>
      <c r="O37" s="42" t="s">
        <v>1948</v>
      </c>
      <c r="P37" s="39">
        <v>1</v>
      </c>
      <c r="Q37" s="41" t="e">
        <f>AVERAGE(#REF!,#REF!,#REF!,M37,P37)</f>
        <v>#REF!</v>
      </c>
      <c r="R37" s="39" t="e">
        <f t="shared" si="0"/>
        <v>#REF!</v>
      </c>
      <c r="S37" s="42" t="e">
        <f t="shared" si="2"/>
        <v>#REF!</v>
      </c>
    </row>
    <row r="38" spans="2:19" ht="15" x14ac:dyDescent="0.3">
      <c r="B38" s="39">
        <f t="shared" si="1"/>
        <v>28</v>
      </c>
      <c r="C38" s="26">
        <v>24012002</v>
      </c>
      <c r="D38" s="27" t="s">
        <v>1496</v>
      </c>
      <c r="E38" s="42" t="s">
        <v>1920</v>
      </c>
      <c r="F38" s="42" t="s">
        <v>1942</v>
      </c>
      <c r="G38" s="42" t="s">
        <v>1943</v>
      </c>
      <c r="H38" s="42" t="s">
        <v>1943</v>
      </c>
      <c r="I38" s="42" t="s">
        <v>1942</v>
      </c>
      <c r="J38" s="42" t="s">
        <v>1943</v>
      </c>
      <c r="K38" s="42" t="s">
        <v>1947</v>
      </c>
      <c r="L38" s="42" t="s">
        <v>1948</v>
      </c>
      <c r="M38" s="39">
        <v>3</v>
      </c>
      <c r="N38" s="42" t="s">
        <v>1949</v>
      </c>
      <c r="O38" s="42" t="s">
        <v>1948</v>
      </c>
      <c r="P38" s="39">
        <v>4</v>
      </c>
      <c r="Q38" s="41" t="e">
        <f>AVERAGE(#REF!,#REF!,#REF!,M38,P38)</f>
        <v>#REF!</v>
      </c>
      <c r="R38" s="39" t="e">
        <f t="shared" si="0"/>
        <v>#REF!</v>
      </c>
      <c r="S38" s="42" t="e">
        <f t="shared" si="2"/>
        <v>#REF!</v>
      </c>
    </row>
    <row r="39" spans="2:19" ht="15" x14ac:dyDescent="0.3">
      <c r="B39" s="39">
        <f t="shared" si="1"/>
        <v>29</v>
      </c>
      <c r="C39" s="26">
        <v>24012003</v>
      </c>
      <c r="D39" s="27" t="s">
        <v>1497</v>
      </c>
      <c r="E39" s="42" t="s">
        <v>1907</v>
      </c>
      <c r="F39" s="42" t="s">
        <v>1943</v>
      </c>
      <c r="G39" s="42" t="s">
        <v>1943</v>
      </c>
      <c r="H39" s="42" t="s">
        <v>1946</v>
      </c>
      <c r="I39" s="42" t="s">
        <v>1942</v>
      </c>
      <c r="J39" s="42" t="s">
        <v>1943</v>
      </c>
      <c r="K39" s="42" t="s">
        <v>1947</v>
      </c>
      <c r="L39" s="42" t="s">
        <v>1948</v>
      </c>
      <c r="M39" s="39">
        <v>2</v>
      </c>
      <c r="N39" s="42" t="s">
        <v>1949</v>
      </c>
      <c r="O39" s="42" t="s">
        <v>1948</v>
      </c>
      <c r="P39" s="39">
        <v>2</v>
      </c>
      <c r="Q39" s="41" t="e">
        <f>AVERAGE(#REF!,#REF!,#REF!,M39,P39)</f>
        <v>#REF!</v>
      </c>
      <c r="R39" s="39" t="e">
        <f t="shared" si="0"/>
        <v>#REF!</v>
      </c>
      <c r="S39" s="42" t="e">
        <f t="shared" si="2"/>
        <v>#REF!</v>
      </c>
    </row>
    <row r="40" spans="2:19" ht="15" x14ac:dyDescent="0.3">
      <c r="B40" s="39">
        <f t="shared" si="1"/>
        <v>30</v>
      </c>
      <c r="C40" s="26">
        <v>24012004</v>
      </c>
      <c r="D40" s="27" t="s">
        <v>1498</v>
      </c>
      <c r="E40" s="42" t="s">
        <v>1918</v>
      </c>
      <c r="F40" s="42" t="s">
        <v>1943</v>
      </c>
      <c r="G40" s="42" t="s">
        <v>1943</v>
      </c>
      <c r="H40" s="42" t="s">
        <v>1943</v>
      </c>
      <c r="I40" s="42" t="s">
        <v>1942</v>
      </c>
      <c r="J40" s="42" t="s">
        <v>1943</v>
      </c>
      <c r="K40" s="42" t="s">
        <v>1947</v>
      </c>
      <c r="L40" s="42" t="s">
        <v>1948</v>
      </c>
      <c r="M40" s="39">
        <v>3</v>
      </c>
      <c r="N40" s="42" t="s">
        <v>1949</v>
      </c>
      <c r="O40" s="42" t="s">
        <v>1948</v>
      </c>
      <c r="P40" s="39">
        <v>3</v>
      </c>
      <c r="Q40" s="41" t="e">
        <f>AVERAGE(#REF!,#REF!,#REF!,M40,P40)</f>
        <v>#REF!</v>
      </c>
      <c r="R40" s="39" t="e">
        <f t="shared" si="0"/>
        <v>#REF!</v>
      </c>
      <c r="S40" s="42" t="e">
        <f t="shared" si="2"/>
        <v>#REF!</v>
      </c>
    </row>
    <row r="41" spans="2:19" ht="15" x14ac:dyDescent="0.3">
      <c r="B41" s="39">
        <f t="shared" si="1"/>
        <v>31</v>
      </c>
      <c r="C41" s="26">
        <v>24012005</v>
      </c>
      <c r="D41" s="27" t="s">
        <v>1499</v>
      </c>
      <c r="E41" s="42" t="s">
        <v>1920</v>
      </c>
      <c r="F41" s="42" t="s">
        <v>1942</v>
      </c>
      <c r="G41" s="42" t="s">
        <v>1943</v>
      </c>
      <c r="H41" s="42" t="s">
        <v>1943</v>
      </c>
      <c r="I41" s="42" t="s">
        <v>1942</v>
      </c>
      <c r="J41" s="42" t="s">
        <v>1943</v>
      </c>
      <c r="K41" s="42" t="s">
        <v>1947</v>
      </c>
      <c r="L41" s="42" t="s">
        <v>1948</v>
      </c>
      <c r="M41" s="39">
        <v>1</v>
      </c>
      <c r="N41" s="42" t="s">
        <v>1949</v>
      </c>
      <c r="O41" s="42" t="s">
        <v>1948</v>
      </c>
      <c r="P41" s="39">
        <v>1</v>
      </c>
      <c r="Q41" s="41" t="e">
        <f>AVERAGE(#REF!,#REF!,#REF!,M41,P41)</f>
        <v>#REF!</v>
      </c>
      <c r="R41" s="39" t="e">
        <f t="shared" si="0"/>
        <v>#REF!</v>
      </c>
      <c r="S41" s="42" t="e">
        <f t="shared" si="2"/>
        <v>#REF!</v>
      </c>
    </row>
    <row r="42" spans="2:19" ht="15" x14ac:dyDescent="0.3">
      <c r="B42" s="39">
        <f t="shared" si="1"/>
        <v>32</v>
      </c>
      <c r="C42" s="26">
        <v>24012006</v>
      </c>
      <c r="D42" s="27" t="s">
        <v>1500</v>
      </c>
      <c r="E42" s="42" t="s">
        <v>1920</v>
      </c>
      <c r="F42" s="42" t="s">
        <v>1942</v>
      </c>
      <c r="G42" s="42" t="s">
        <v>1943</v>
      </c>
      <c r="H42" s="42" t="s">
        <v>1943</v>
      </c>
      <c r="I42" s="42" t="s">
        <v>1942</v>
      </c>
      <c r="J42" s="42" t="s">
        <v>1943</v>
      </c>
      <c r="K42" s="42" t="s">
        <v>1947</v>
      </c>
      <c r="L42" s="42" t="s">
        <v>1948</v>
      </c>
      <c r="M42" s="39">
        <v>1</v>
      </c>
      <c r="N42" s="42" t="s">
        <v>1949</v>
      </c>
      <c r="O42" s="42" t="s">
        <v>1948</v>
      </c>
      <c r="P42" s="39">
        <v>1</v>
      </c>
      <c r="Q42" s="41" t="e">
        <f>AVERAGE(#REF!,#REF!,#REF!,M42,P42)</f>
        <v>#REF!</v>
      </c>
      <c r="R42" s="39" t="e">
        <f t="shared" si="0"/>
        <v>#REF!</v>
      </c>
      <c r="S42" s="42" t="e">
        <f t="shared" si="2"/>
        <v>#REF!</v>
      </c>
    </row>
    <row r="43" spans="2:19" ht="15" x14ac:dyDescent="0.3">
      <c r="B43" s="39">
        <f t="shared" si="1"/>
        <v>33</v>
      </c>
      <c r="C43" s="26">
        <v>24012007</v>
      </c>
      <c r="D43" s="27" t="s">
        <v>1501</v>
      </c>
      <c r="E43" s="42" t="s">
        <v>1920</v>
      </c>
      <c r="F43" s="42" t="s">
        <v>1942</v>
      </c>
      <c r="G43" s="42" t="s">
        <v>1943</v>
      </c>
      <c r="H43" s="42" t="s">
        <v>1945</v>
      </c>
      <c r="I43" s="42" t="s">
        <v>1942</v>
      </c>
      <c r="J43" s="42" t="s">
        <v>1943</v>
      </c>
      <c r="K43" s="42" t="s">
        <v>1947</v>
      </c>
      <c r="L43" s="42" t="s">
        <v>1948</v>
      </c>
      <c r="M43" s="39">
        <v>2</v>
      </c>
      <c r="N43" s="42" t="s">
        <v>1949</v>
      </c>
      <c r="O43" s="42" t="s">
        <v>1948</v>
      </c>
      <c r="P43" s="39">
        <v>2</v>
      </c>
      <c r="Q43" s="41" t="e">
        <f>AVERAGE(#REF!,#REF!,#REF!,M43,P43)</f>
        <v>#REF!</v>
      </c>
      <c r="R43" s="39" t="e">
        <f t="shared" si="0"/>
        <v>#REF!</v>
      </c>
      <c r="S43" s="42" t="e">
        <f t="shared" si="2"/>
        <v>#REF!</v>
      </c>
    </row>
    <row r="44" spans="2:19" ht="15" x14ac:dyDescent="0.3">
      <c r="B44" s="39">
        <f t="shared" si="1"/>
        <v>34</v>
      </c>
      <c r="C44" s="26">
        <v>24012008</v>
      </c>
      <c r="D44" s="27" t="s">
        <v>1502</v>
      </c>
      <c r="E44" s="42" t="s">
        <v>1920</v>
      </c>
      <c r="F44" s="42" t="s">
        <v>1942</v>
      </c>
      <c r="G44" s="42" t="s">
        <v>1943</v>
      </c>
      <c r="H44" s="42" t="s">
        <v>1943</v>
      </c>
      <c r="I44" s="42" t="s">
        <v>1942</v>
      </c>
      <c r="J44" s="42" t="s">
        <v>1943</v>
      </c>
      <c r="K44" s="42" t="s">
        <v>1947</v>
      </c>
      <c r="L44" s="42" t="s">
        <v>1948</v>
      </c>
      <c r="M44" s="39">
        <v>3</v>
      </c>
      <c r="N44" s="42" t="s">
        <v>1949</v>
      </c>
      <c r="O44" s="42" t="s">
        <v>1948</v>
      </c>
      <c r="P44" s="39">
        <v>4</v>
      </c>
      <c r="Q44" s="41" t="e">
        <f>AVERAGE(#REF!,#REF!,#REF!,M44,P44)</f>
        <v>#REF!</v>
      </c>
      <c r="R44" s="39" t="e">
        <f t="shared" si="0"/>
        <v>#REF!</v>
      </c>
      <c r="S44" s="42" t="e">
        <f t="shared" si="2"/>
        <v>#REF!</v>
      </c>
    </row>
    <row r="45" spans="2:19" ht="15" x14ac:dyDescent="0.3">
      <c r="B45" s="39">
        <f t="shared" si="1"/>
        <v>35</v>
      </c>
      <c r="C45" s="26">
        <v>24012009</v>
      </c>
      <c r="D45" s="27" t="s">
        <v>1503</v>
      </c>
      <c r="E45" s="42" t="s">
        <v>1920</v>
      </c>
      <c r="F45" s="42" t="s">
        <v>1942</v>
      </c>
      <c r="G45" s="42" t="s">
        <v>1943</v>
      </c>
      <c r="H45" s="42" t="s">
        <v>1943</v>
      </c>
      <c r="I45" s="42" t="s">
        <v>1942</v>
      </c>
      <c r="J45" s="42" t="s">
        <v>1943</v>
      </c>
      <c r="K45" s="42" t="s">
        <v>1947</v>
      </c>
      <c r="L45" s="42" t="s">
        <v>1948</v>
      </c>
      <c r="M45" s="39">
        <v>1</v>
      </c>
      <c r="N45" s="42" t="s">
        <v>1949</v>
      </c>
      <c r="O45" s="42" t="s">
        <v>1948</v>
      </c>
      <c r="P45" s="39">
        <v>2</v>
      </c>
      <c r="Q45" s="41" t="e">
        <f>AVERAGE(#REF!,#REF!,#REF!,M45,P45)</f>
        <v>#REF!</v>
      </c>
      <c r="R45" s="39" t="e">
        <f t="shared" si="0"/>
        <v>#REF!</v>
      </c>
      <c r="S45" s="42" t="e">
        <f t="shared" si="2"/>
        <v>#REF!</v>
      </c>
    </row>
    <row r="46" spans="2:19" ht="15" x14ac:dyDescent="0.3">
      <c r="B46" s="39">
        <f t="shared" si="1"/>
        <v>36</v>
      </c>
      <c r="C46" s="26">
        <v>24013001</v>
      </c>
      <c r="D46" s="27" t="s">
        <v>1504</v>
      </c>
      <c r="E46" s="42" t="s">
        <v>1920</v>
      </c>
      <c r="F46" s="42" t="s">
        <v>1942</v>
      </c>
      <c r="G46" s="42" t="s">
        <v>1943</v>
      </c>
      <c r="H46" s="42" t="s">
        <v>1945</v>
      </c>
      <c r="I46" s="42" t="s">
        <v>1942</v>
      </c>
      <c r="J46" s="42" t="s">
        <v>1943</v>
      </c>
      <c r="K46" s="42" t="s">
        <v>1947</v>
      </c>
      <c r="L46" s="42" t="s">
        <v>1948</v>
      </c>
      <c r="M46" s="39">
        <v>2</v>
      </c>
      <c r="N46" s="42" t="s">
        <v>1949</v>
      </c>
      <c r="O46" s="42" t="s">
        <v>1948</v>
      </c>
      <c r="P46" s="39">
        <v>2</v>
      </c>
      <c r="Q46" s="41" t="e">
        <f>AVERAGE(#REF!,#REF!,#REF!,M46,P46)</f>
        <v>#REF!</v>
      </c>
      <c r="R46" s="39" t="e">
        <f t="shared" si="0"/>
        <v>#REF!</v>
      </c>
      <c r="S46" s="42" t="e">
        <f t="shared" si="2"/>
        <v>#REF!</v>
      </c>
    </row>
    <row r="47" spans="2:19" ht="15" x14ac:dyDescent="0.3">
      <c r="B47" s="39">
        <f t="shared" si="1"/>
        <v>37</v>
      </c>
      <c r="C47" s="26">
        <v>24013002</v>
      </c>
      <c r="D47" s="27" t="s">
        <v>1505</v>
      </c>
      <c r="E47" s="42" t="s">
        <v>1920</v>
      </c>
      <c r="F47" s="42" t="s">
        <v>1942</v>
      </c>
      <c r="G47" s="42" t="s">
        <v>1943</v>
      </c>
      <c r="H47" s="42" t="s">
        <v>1945</v>
      </c>
      <c r="I47" s="42" t="s">
        <v>1942</v>
      </c>
      <c r="J47" s="42" t="s">
        <v>1943</v>
      </c>
      <c r="K47" s="42" t="s">
        <v>1947</v>
      </c>
      <c r="L47" s="42" t="s">
        <v>1948</v>
      </c>
      <c r="M47" s="39">
        <v>1</v>
      </c>
      <c r="N47" s="42" t="s">
        <v>1949</v>
      </c>
      <c r="O47" s="42" t="s">
        <v>1948</v>
      </c>
      <c r="P47" s="39">
        <v>1</v>
      </c>
      <c r="Q47" s="41" t="e">
        <f>AVERAGE(#REF!,#REF!,#REF!,M47,P47)</f>
        <v>#REF!</v>
      </c>
      <c r="R47" s="39" t="e">
        <f t="shared" si="0"/>
        <v>#REF!</v>
      </c>
      <c r="S47" s="42" t="e">
        <f t="shared" si="2"/>
        <v>#REF!</v>
      </c>
    </row>
    <row r="48" spans="2:19" ht="15" x14ac:dyDescent="0.3">
      <c r="B48" s="39">
        <f t="shared" si="1"/>
        <v>38</v>
      </c>
      <c r="C48" s="26">
        <v>24014001</v>
      </c>
      <c r="D48" s="27" t="s">
        <v>1506</v>
      </c>
      <c r="E48" s="42" t="s">
        <v>1920</v>
      </c>
      <c r="F48" s="42" t="s">
        <v>1942</v>
      </c>
      <c r="G48" s="42" t="s">
        <v>1943</v>
      </c>
      <c r="H48" s="42" t="s">
        <v>1945</v>
      </c>
      <c r="I48" s="42" t="s">
        <v>1942</v>
      </c>
      <c r="J48" s="42" t="s">
        <v>1943</v>
      </c>
      <c r="K48" s="42" t="s">
        <v>1947</v>
      </c>
      <c r="L48" s="42" t="s">
        <v>1948</v>
      </c>
      <c r="M48" s="39">
        <v>1</v>
      </c>
      <c r="N48" s="42" t="s">
        <v>1949</v>
      </c>
      <c r="O48" s="42" t="s">
        <v>1948</v>
      </c>
      <c r="P48" s="39">
        <v>1</v>
      </c>
      <c r="Q48" s="41" t="e">
        <f>AVERAGE(#REF!,#REF!,#REF!,M48,P48)</f>
        <v>#REF!</v>
      </c>
      <c r="R48" s="39" t="e">
        <f t="shared" si="0"/>
        <v>#REF!</v>
      </c>
      <c r="S48" s="42" t="e">
        <f t="shared" si="2"/>
        <v>#REF!</v>
      </c>
    </row>
    <row r="49" spans="2:19" ht="15" x14ac:dyDescent="0.3">
      <c r="B49" s="39">
        <f t="shared" si="1"/>
        <v>39</v>
      </c>
      <c r="C49" s="26">
        <v>24014002</v>
      </c>
      <c r="D49" s="27" t="s">
        <v>1507</v>
      </c>
      <c r="E49" s="42" t="s">
        <v>1920</v>
      </c>
      <c r="F49" s="42" t="s">
        <v>1942</v>
      </c>
      <c r="G49" s="42" t="s">
        <v>1943</v>
      </c>
      <c r="H49" s="42" t="s">
        <v>1945</v>
      </c>
      <c r="I49" s="42" t="s">
        <v>1942</v>
      </c>
      <c r="J49" s="42" t="s">
        <v>1943</v>
      </c>
      <c r="K49" s="42" t="s">
        <v>1947</v>
      </c>
      <c r="L49" s="42" t="s">
        <v>1948</v>
      </c>
      <c r="M49" s="39">
        <v>1</v>
      </c>
      <c r="N49" s="42" t="s">
        <v>1949</v>
      </c>
      <c r="O49" s="42" t="s">
        <v>1948</v>
      </c>
      <c r="P49" s="39">
        <v>1</v>
      </c>
      <c r="Q49" s="41" t="e">
        <f>AVERAGE(#REF!,#REF!,#REF!,M49,P49)</f>
        <v>#REF!</v>
      </c>
      <c r="R49" s="39" t="e">
        <f t="shared" si="0"/>
        <v>#REF!</v>
      </c>
      <c r="S49" s="42" t="e">
        <f t="shared" si="2"/>
        <v>#REF!</v>
      </c>
    </row>
    <row r="50" spans="2:19" ht="15" x14ac:dyDescent="0.3">
      <c r="B50" s="39">
        <f t="shared" si="1"/>
        <v>40</v>
      </c>
      <c r="C50" s="26">
        <v>24019001</v>
      </c>
      <c r="D50" s="27" t="s">
        <v>1508</v>
      </c>
      <c r="E50" s="42" t="s">
        <v>1907</v>
      </c>
      <c r="F50" s="42" t="s">
        <v>1943</v>
      </c>
      <c r="G50" s="42" t="s">
        <v>1943</v>
      </c>
      <c r="H50" s="42" t="s">
        <v>1945</v>
      </c>
      <c r="I50" s="42" t="s">
        <v>1942</v>
      </c>
      <c r="J50" s="42" t="s">
        <v>1943</v>
      </c>
      <c r="K50" s="42" t="s">
        <v>1947</v>
      </c>
      <c r="L50" s="42" t="s">
        <v>1948</v>
      </c>
      <c r="M50" s="39">
        <v>3</v>
      </c>
      <c r="N50" s="42" t="s">
        <v>1949</v>
      </c>
      <c r="O50" s="42" t="s">
        <v>1948</v>
      </c>
      <c r="P50" s="39">
        <v>4</v>
      </c>
      <c r="Q50" s="41" t="e">
        <f>AVERAGE(#REF!,#REF!,#REF!,M50,P50)</f>
        <v>#REF!</v>
      </c>
      <c r="R50" s="39" t="e">
        <f t="shared" si="0"/>
        <v>#REF!</v>
      </c>
      <c r="S50" s="42" t="e">
        <f t="shared" si="2"/>
        <v>#REF!</v>
      </c>
    </row>
    <row r="51" spans="2:19" ht="15" x14ac:dyDescent="0.3">
      <c r="B51" s="39">
        <f t="shared" si="1"/>
        <v>41</v>
      </c>
      <c r="C51" s="26">
        <v>24022001</v>
      </c>
      <c r="D51" s="27" t="s">
        <v>1509</v>
      </c>
      <c r="E51" s="42" t="s">
        <v>1920</v>
      </c>
      <c r="F51" s="42" t="s">
        <v>1942</v>
      </c>
      <c r="G51" s="42" t="s">
        <v>1943</v>
      </c>
      <c r="H51" s="42" t="s">
        <v>1945</v>
      </c>
      <c r="I51" s="42" t="s">
        <v>1942</v>
      </c>
      <c r="J51" s="42" t="s">
        <v>1943</v>
      </c>
      <c r="K51" s="42" t="s">
        <v>1947</v>
      </c>
      <c r="L51" s="42" t="s">
        <v>1948</v>
      </c>
      <c r="M51" s="39">
        <v>1</v>
      </c>
      <c r="N51" s="42" t="s">
        <v>1949</v>
      </c>
      <c r="O51" s="42" t="s">
        <v>1948</v>
      </c>
      <c r="P51" s="39">
        <v>1</v>
      </c>
      <c r="Q51" s="41" t="e">
        <f>AVERAGE(#REF!,#REF!,#REF!,M51,P51)</f>
        <v>#REF!</v>
      </c>
      <c r="R51" s="39" t="e">
        <f t="shared" si="0"/>
        <v>#REF!</v>
      </c>
      <c r="S51" s="42" t="e">
        <f t="shared" si="2"/>
        <v>#REF!</v>
      </c>
    </row>
    <row r="52" spans="2:19" ht="15" x14ac:dyDescent="0.3">
      <c r="B52" s="39">
        <f t="shared" si="1"/>
        <v>42</v>
      </c>
      <c r="C52" s="26">
        <v>24024001</v>
      </c>
      <c r="D52" s="27" t="s">
        <v>1510</v>
      </c>
      <c r="E52" s="42" t="s">
        <v>1907</v>
      </c>
      <c r="F52" s="42" t="s">
        <v>1943</v>
      </c>
      <c r="G52" s="42" t="s">
        <v>1943</v>
      </c>
      <c r="H52" s="42" t="s">
        <v>1945</v>
      </c>
      <c r="I52" s="42" t="s">
        <v>1942</v>
      </c>
      <c r="J52" s="42" t="s">
        <v>1943</v>
      </c>
      <c r="K52" s="42" t="s">
        <v>1947</v>
      </c>
      <c r="L52" s="42" t="s">
        <v>1948</v>
      </c>
      <c r="M52" s="39">
        <v>3</v>
      </c>
      <c r="N52" s="42" t="s">
        <v>1949</v>
      </c>
      <c r="O52" s="42" t="s">
        <v>1948</v>
      </c>
      <c r="P52" s="39">
        <v>4</v>
      </c>
      <c r="Q52" s="41" t="e">
        <f>AVERAGE(#REF!,#REF!,#REF!,M52,P52)</f>
        <v>#REF!</v>
      </c>
      <c r="R52" s="39" t="e">
        <f t="shared" si="0"/>
        <v>#REF!</v>
      </c>
      <c r="S52" s="42" t="e">
        <f t="shared" si="2"/>
        <v>#REF!</v>
      </c>
    </row>
    <row r="53" spans="2:19" ht="15" x14ac:dyDescent="0.3">
      <c r="B53" s="39">
        <f t="shared" si="1"/>
        <v>43</v>
      </c>
      <c r="C53" s="26">
        <v>24024002</v>
      </c>
      <c r="D53" s="27" t="s">
        <v>1511</v>
      </c>
      <c r="E53" s="42" t="s">
        <v>1920</v>
      </c>
      <c r="F53" s="42" t="s">
        <v>1942</v>
      </c>
      <c r="G53" s="42" t="s">
        <v>1943</v>
      </c>
      <c r="H53" s="42" t="s">
        <v>1945</v>
      </c>
      <c r="I53" s="42" t="s">
        <v>1942</v>
      </c>
      <c r="J53" s="42" t="s">
        <v>1943</v>
      </c>
      <c r="K53" s="42" t="s">
        <v>1947</v>
      </c>
      <c r="L53" s="42" t="s">
        <v>1948</v>
      </c>
      <c r="M53" s="39">
        <v>1</v>
      </c>
      <c r="N53" s="42" t="s">
        <v>1949</v>
      </c>
      <c r="O53" s="42" t="s">
        <v>1948</v>
      </c>
      <c r="P53" s="39">
        <v>1</v>
      </c>
      <c r="Q53" s="41" t="e">
        <f>AVERAGE(#REF!,#REF!,#REF!,M53,P53)</f>
        <v>#REF!</v>
      </c>
      <c r="R53" s="39" t="e">
        <f t="shared" si="0"/>
        <v>#REF!</v>
      </c>
      <c r="S53" s="42" t="e">
        <f t="shared" si="2"/>
        <v>#REF!</v>
      </c>
    </row>
    <row r="54" spans="2:19" ht="15" x14ac:dyDescent="0.3">
      <c r="B54" s="39">
        <f t="shared" si="1"/>
        <v>44</v>
      </c>
      <c r="C54" s="26">
        <v>24024003</v>
      </c>
      <c r="D54" s="27" t="s">
        <v>1512</v>
      </c>
      <c r="E54" s="42" t="s">
        <v>1920</v>
      </c>
      <c r="F54" s="42" t="s">
        <v>1942</v>
      </c>
      <c r="G54" s="42" t="s">
        <v>1943</v>
      </c>
      <c r="H54" s="42" t="s">
        <v>1945</v>
      </c>
      <c r="I54" s="42" t="s">
        <v>1942</v>
      </c>
      <c r="J54" s="42" t="s">
        <v>1943</v>
      </c>
      <c r="K54" s="42" t="s">
        <v>1947</v>
      </c>
      <c r="L54" s="42" t="s">
        <v>1948</v>
      </c>
      <c r="M54" s="39">
        <v>3</v>
      </c>
      <c r="N54" s="42" t="s">
        <v>1949</v>
      </c>
      <c r="O54" s="42" t="s">
        <v>1948</v>
      </c>
      <c r="P54" s="39">
        <v>3</v>
      </c>
      <c r="Q54" s="41" t="e">
        <f>AVERAGE(#REF!,#REF!,#REF!,M54,P54)</f>
        <v>#REF!</v>
      </c>
      <c r="R54" s="39" t="e">
        <f t="shared" si="0"/>
        <v>#REF!</v>
      </c>
      <c r="S54" s="42" t="e">
        <f t="shared" si="2"/>
        <v>#REF!</v>
      </c>
    </row>
    <row r="55" spans="2:19" ht="15" x14ac:dyDescent="0.3">
      <c r="B55" s="39">
        <f t="shared" si="1"/>
        <v>45</v>
      </c>
      <c r="C55" s="26">
        <v>24025001</v>
      </c>
      <c r="D55" s="27" t="s">
        <v>1510</v>
      </c>
      <c r="E55" s="42" t="s">
        <v>1907</v>
      </c>
      <c r="F55" s="42" t="s">
        <v>1943</v>
      </c>
      <c r="G55" s="42" t="s">
        <v>1943</v>
      </c>
      <c r="H55" s="42" t="s">
        <v>1943</v>
      </c>
      <c r="I55" s="42" t="s">
        <v>1942</v>
      </c>
      <c r="J55" s="42" t="s">
        <v>1943</v>
      </c>
      <c r="K55" s="42" t="s">
        <v>1947</v>
      </c>
      <c r="L55" s="42" t="s">
        <v>1948</v>
      </c>
      <c r="M55" s="39">
        <v>1</v>
      </c>
      <c r="N55" s="42" t="s">
        <v>1949</v>
      </c>
      <c r="O55" s="42" t="s">
        <v>1948</v>
      </c>
      <c r="P55" s="39">
        <v>1</v>
      </c>
      <c r="Q55" s="41" t="e">
        <f>AVERAGE(#REF!,#REF!,#REF!,M55,P55)</f>
        <v>#REF!</v>
      </c>
      <c r="R55" s="39" t="e">
        <f t="shared" si="0"/>
        <v>#REF!</v>
      </c>
      <c r="S55" s="42" t="e">
        <f t="shared" si="2"/>
        <v>#REF!</v>
      </c>
    </row>
    <row r="56" spans="2:19" ht="15" x14ac:dyDescent="0.3">
      <c r="B56" s="39">
        <f t="shared" si="1"/>
        <v>46</v>
      </c>
      <c r="C56" s="26">
        <v>24025002</v>
      </c>
      <c r="D56" s="27" t="s">
        <v>1513</v>
      </c>
      <c r="E56" s="42" t="s">
        <v>1907</v>
      </c>
      <c r="F56" s="42" t="s">
        <v>1943</v>
      </c>
      <c r="G56" s="42" t="s">
        <v>1943</v>
      </c>
      <c r="H56" s="42" t="s">
        <v>1946</v>
      </c>
      <c r="I56" s="42" t="s">
        <v>1942</v>
      </c>
      <c r="J56" s="42" t="s">
        <v>1943</v>
      </c>
      <c r="K56" s="42" t="s">
        <v>1947</v>
      </c>
      <c r="L56" s="42" t="s">
        <v>1948</v>
      </c>
      <c r="M56" s="39">
        <v>1</v>
      </c>
      <c r="N56" s="42" t="s">
        <v>1949</v>
      </c>
      <c r="O56" s="42" t="s">
        <v>1948</v>
      </c>
      <c r="P56" s="39">
        <v>1</v>
      </c>
      <c r="Q56" s="41" t="e">
        <f>AVERAGE(#REF!,#REF!,#REF!,M56,P56)</f>
        <v>#REF!</v>
      </c>
      <c r="R56" s="39" t="e">
        <f t="shared" si="0"/>
        <v>#REF!</v>
      </c>
      <c r="S56" s="42" t="e">
        <f t="shared" si="2"/>
        <v>#REF!</v>
      </c>
    </row>
    <row r="57" spans="2:19" ht="15" x14ac:dyDescent="0.3">
      <c r="B57" s="39">
        <f t="shared" si="1"/>
        <v>47</v>
      </c>
      <c r="C57" s="26">
        <v>24029001</v>
      </c>
      <c r="D57" s="27" t="s">
        <v>1514</v>
      </c>
      <c r="E57" s="42" t="s">
        <v>1907</v>
      </c>
      <c r="F57" s="42" t="s">
        <v>1943</v>
      </c>
      <c r="G57" s="42" t="s">
        <v>1943</v>
      </c>
      <c r="H57" s="42" t="s">
        <v>1945</v>
      </c>
      <c r="I57" s="42" t="s">
        <v>1942</v>
      </c>
      <c r="J57" s="42" t="s">
        <v>1943</v>
      </c>
      <c r="K57" s="42" t="s">
        <v>1947</v>
      </c>
      <c r="L57" s="42" t="s">
        <v>1948</v>
      </c>
      <c r="M57" s="39">
        <v>1</v>
      </c>
      <c r="N57" s="42" t="s">
        <v>1949</v>
      </c>
      <c r="O57" s="42" t="s">
        <v>1948</v>
      </c>
      <c r="P57" s="39">
        <v>1</v>
      </c>
      <c r="Q57" s="41" t="e">
        <f>AVERAGE(#REF!,#REF!,#REF!,M57,P57)</f>
        <v>#REF!</v>
      </c>
      <c r="R57" s="39" t="e">
        <f>IF(AND(Q57&gt;=0,Q57&lt;=0.5),"BAIK SEKALI",IF(AND(Q57&gt;0.6,Q57&lt;=1.5),"BAIK",IF(AND(Q57&gt;1.5,Q57&lt;=2.5),"SEDANG",IF(AND(Q57&gt;2.5,Q57&lt;=3.5),"RUSAK RINGAN",IF(AND(Q57&gt;3.6,Q57&lt;=4.5),"KRITIS",IF(AND(Q57&gt;4.6,Q57&lt;=5),"RUNTUH"))))))</f>
        <v>#REF!</v>
      </c>
      <c r="S57" s="42" t="e">
        <f t="shared" si="2"/>
        <v>#REF!</v>
      </c>
    </row>
    <row r="58" spans="2:19" ht="15" x14ac:dyDescent="0.3">
      <c r="B58" s="39">
        <f t="shared" si="1"/>
        <v>48</v>
      </c>
      <c r="C58" s="26">
        <v>24031001</v>
      </c>
      <c r="D58" s="27" t="s">
        <v>1515</v>
      </c>
      <c r="E58" s="42" t="s">
        <v>1907</v>
      </c>
      <c r="F58" s="42" t="s">
        <v>1943</v>
      </c>
      <c r="G58" s="42" t="s">
        <v>1943</v>
      </c>
      <c r="H58" s="42" t="s">
        <v>1943</v>
      </c>
      <c r="I58" s="42" t="s">
        <v>1942</v>
      </c>
      <c r="J58" s="42" t="s">
        <v>1943</v>
      </c>
      <c r="K58" s="42" t="s">
        <v>1947</v>
      </c>
      <c r="L58" s="42" t="s">
        <v>1948</v>
      </c>
      <c r="M58" s="39">
        <v>1</v>
      </c>
      <c r="N58" s="42" t="s">
        <v>1949</v>
      </c>
      <c r="O58" s="42" t="s">
        <v>1948</v>
      </c>
      <c r="P58" s="39">
        <v>1</v>
      </c>
      <c r="Q58" s="41" t="e">
        <f>AVERAGE(#REF!,#REF!,#REF!,M58,P58)</f>
        <v>#REF!</v>
      </c>
      <c r="R58" s="39" t="e">
        <f t="shared" si="0"/>
        <v>#REF!</v>
      </c>
      <c r="S58" s="42" t="e">
        <f t="shared" si="2"/>
        <v>#REF!</v>
      </c>
    </row>
    <row r="59" spans="2:19" ht="15" x14ac:dyDescent="0.3">
      <c r="B59" s="39">
        <f t="shared" si="1"/>
        <v>49</v>
      </c>
      <c r="C59" s="26">
        <v>24031002</v>
      </c>
      <c r="D59" s="27" t="s">
        <v>1516</v>
      </c>
      <c r="E59" s="42" t="s">
        <v>1907</v>
      </c>
      <c r="F59" s="42" t="s">
        <v>1943</v>
      </c>
      <c r="G59" s="42" t="s">
        <v>1943</v>
      </c>
      <c r="H59" s="42" t="s">
        <v>1945</v>
      </c>
      <c r="I59" s="42" t="s">
        <v>1942</v>
      </c>
      <c r="J59" s="42" t="s">
        <v>1943</v>
      </c>
      <c r="K59" s="42" t="s">
        <v>1947</v>
      </c>
      <c r="L59" s="42" t="s">
        <v>1948</v>
      </c>
      <c r="M59" s="39">
        <v>1</v>
      </c>
      <c r="N59" s="42" t="s">
        <v>1949</v>
      </c>
      <c r="O59" s="42" t="s">
        <v>1948</v>
      </c>
      <c r="P59" s="39">
        <v>1</v>
      </c>
      <c r="Q59" s="41" t="e">
        <f>AVERAGE(#REF!,#REF!,#REF!,M59,P59)</f>
        <v>#REF!</v>
      </c>
      <c r="R59" s="39" t="e">
        <f t="shared" si="0"/>
        <v>#REF!</v>
      </c>
      <c r="S59" s="42" t="e">
        <f t="shared" si="2"/>
        <v>#REF!</v>
      </c>
    </row>
    <row r="60" spans="2:19" ht="15" x14ac:dyDescent="0.3">
      <c r="B60" s="39">
        <f t="shared" si="1"/>
        <v>50</v>
      </c>
      <c r="C60" s="26">
        <v>24033001</v>
      </c>
      <c r="D60" s="27" t="s">
        <v>1517</v>
      </c>
      <c r="E60" s="42" t="s">
        <v>1920</v>
      </c>
      <c r="F60" s="42" t="s">
        <v>1942</v>
      </c>
      <c r="G60" s="42" t="s">
        <v>1943</v>
      </c>
      <c r="H60" s="42" t="s">
        <v>1943</v>
      </c>
      <c r="I60" s="42" t="s">
        <v>1942</v>
      </c>
      <c r="J60" s="42" t="s">
        <v>1943</v>
      </c>
      <c r="K60" s="42" t="s">
        <v>1947</v>
      </c>
      <c r="L60" s="42" t="s">
        <v>1948</v>
      </c>
      <c r="M60" s="39">
        <v>1</v>
      </c>
      <c r="N60" s="42" t="s">
        <v>1949</v>
      </c>
      <c r="O60" s="42" t="s">
        <v>1948</v>
      </c>
      <c r="P60" s="39">
        <v>1</v>
      </c>
      <c r="Q60" s="41" t="e">
        <f>AVERAGE(#REF!,#REF!,#REF!,M60,P60)</f>
        <v>#REF!</v>
      </c>
      <c r="R60" s="39" t="e">
        <f t="shared" si="0"/>
        <v>#REF!</v>
      </c>
      <c r="S60" s="42" t="e">
        <f t="shared" si="2"/>
        <v>#REF!</v>
      </c>
    </row>
    <row r="61" spans="2:19" ht="15" x14ac:dyDescent="0.3">
      <c r="B61" s="39">
        <f t="shared" si="1"/>
        <v>51</v>
      </c>
      <c r="C61" s="26">
        <v>24033002</v>
      </c>
      <c r="D61" s="27" t="s">
        <v>1518</v>
      </c>
      <c r="E61" s="42" t="s">
        <v>1907</v>
      </c>
      <c r="F61" s="42" t="s">
        <v>1943</v>
      </c>
      <c r="G61" s="42" t="s">
        <v>1943</v>
      </c>
      <c r="H61" s="42" t="s">
        <v>1945</v>
      </c>
      <c r="I61" s="42" t="s">
        <v>1942</v>
      </c>
      <c r="J61" s="42" t="s">
        <v>1943</v>
      </c>
      <c r="K61" s="42" t="s">
        <v>1947</v>
      </c>
      <c r="L61" s="42" t="s">
        <v>1948</v>
      </c>
      <c r="M61" s="39">
        <v>1</v>
      </c>
      <c r="N61" s="42" t="s">
        <v>1949</v>
      </c>
      <c r="O61" s="42" t="s">
        <v>1948</v>
      </c>
      <c r="P61" s="39">
        <v>1</v>
      </c>
      <c r="Q61" s="41" t="e">
        <f>AVERAGE(#REF!,#REF!,#REF!,M61,P61)</f>
        <v>#REF!</v>
      </c>
      <c r="R61" s="39" t="e">
        <f t="shared" si="0"/>
        <v>#REF!</v>
      </c>
      <c r="S61" s="42" t="e">
        <f t="shared" si="2"/>
        <v>#REF!</v>
      </c>
    </row>
    <row r="62" spans="2:19" ht="15" x14ac:dyDescent="0.3">
      <c r="B62" s="39">
        <f t="shared" si="1"/>
        <v>52</v>
      </c>
      <c r="C62" s="26">
        <v>24033003</v>
      </c>
      <c r="D62" s="27" t="s">
        <v>1519</v>
      </c>
      <c r="E62" s="42" t="s">
        <v>1920</v>
      </c>
      <c r="F62" s="42" t="s">
        <v>1942</v>
      </c>
      <c r="G62" s="42" t="s">
        <v>1943</v>
      </c>
      <c r="H62" s="42" t="s">
        <v>1943</v>
      </c>
      <c r="I62" s="42" t="s">
        <v>1942</v>
      </c>
      <c r="J62" s="42" t="s">
        <v>1943</v>
      </c>
      <c r="K62" s="42" t="s">
        <v>1947</v>
      </c>
      <c r="L62" s="42" t="s">
        <v>1948</v>
      </c>
      <c r="M62" s="39">
        <v>1</v>
      </c>
      <c r="N62" s="42" t="s">
        <v>1949</v>
      </c>
      <c r="O62" s="42" t="s">
        <v>1948</v>
      </c>
      <c r="P62" s="39">
        <v>1</v>
      </c>
      <c r="Q62" s="41" t="e">
        <f>AVERAGE(#REF!,#REF!,#REF!,M62,P62)</f>
        <v>#REF!</v>
      </c>
      <c r="R62" s="39" t="e">
        <f t="shared" si="0"/>
        <v>#REF!</v>
      </c>
      <c r="S62" s="42" t="e">
        <f t="shared" si="2"/>
        <v>#REF!</v>
      </c>
    </row>
    <row r="63" spans="2:19" ht="15" x14ac:dyDescent="0.3">
      <c r="B63" s="39">
        <f t="shared" si="1"/>
        <v>53</v>
      </c>
      <c r="C63" s="26">
        <v>24034001</v>
      </c>
      <c r="D63" s="27" t="s">
        <v>1520</v>
      </c>
      <c r="E63" s="42" t="s">
        <v>1920</v>
      </c>
      <c r="F63" s="42" t="s">
        <v>1942</v>
      </c>
      <c r="G63" s="42" t="s">
        <v>1943</v>
      </c>
      <c r="H63" s="42" t="s">
        <v>1943</v>
      </c>
      <c r="I63" s="42" t="s">
        <v>1942</v>
      </c>
      <c r="J63" s="42" t="s">
        <v>1943</v>
      </c>
      <c r="K63" s="42" t="s">
        <v>1947</v>
      </c>
      <c r="L63" s="42" t="s">
        <v>1948</v>
      </c>
      <c r="M63" s="39">
        <v>1</v>
      </c>
      <c r="N63" s="42" t="s">
        <v>1949</v>
      </c>
      <c r="O63" s="42" t="s">
        <v>1948</v>
      </c>
      <c r="P63" s="39">
        <v>1</v>
      </c>
      <c r="Q63" s="41" t="e">
        <f>AVERAGE(#REF!,#REF!,#REF!,M63,P63)</f>
        <v>#REF!</v>
      </c>
      <c r="R63" s="39" t="e">
        <f t="shared" si="0"/>
        <v>#REF!</v>
      </c>
      <c r="S63" s="42" t="e">
        <f t="shared" si="2"/>
        <v>#REF!</v>
      </c>
    </row>
    <row r="64" spans="2:19" ht="15" x14ac:dyDescent="0.3">
      <c r="B64" s="39">
        <f t="shared" si="1"/>
        <v>54</v>
      </c>
      <c r="C64" s="26">
        <v>24034002</v>
      </c>
      <c r="D64" s="27" t="s">
        <v>1521</v>
      </c>
      <c r="E64" s="42" t="s">
        <v>1920</v>
      </c>
      <c r="F64" s="42" t="s">
        <v>1942</v>
      </c>
      <c r="G64" s="42" t="s">
        <v>1943</v>
      </c>
      <c r="H64" s="42" t="s">
        <v>1945</v>
      </c>
      <c r="I64" s="42" t="s">
        <v>1942</v>
      </c>
      <c r="J64" s="42" t="s">
        <v>1943</v>
      </c>
      <c r="K64" s="42" t="s">
        <v>1947</v>
      </c>
      <c r="L64" s="42" t="s">
        <v>1948</v>
      </c>
      <c r="M64" s="39">
        <v>1</v>
      </c>
      <c r="N64" s="42" t="s">
        <v>1949</v>
      </c>
      <c r="O64" s="42" t="s">
        <v>1948</v>
      </c>
      <c r="P64" s="39">
        <v>1</v>
      </c>
      <c r="Q64" s="41" t="e">
        <f>AVERAGE(#REF!,#REF!,#REF!,M64,P64)</f>
        <v>#REF!</v>
      </c>
      <c r="R64" s="39" t="e">
        <f t="shared" si="0"/>
        <v>#REF!</v>
      </c>
      <c r="S64" s="42" t="e">
        <f t="shared" si="2"/>
        <v>#REF!</v>
      </c>
    </row>
    <row r="65" spans="2:19" ht="15" x14ac:dyDescent="0.3">
      <c r="B65" s="39">
        <f t="shared" si="1"/>
        <v>55</v>
      </c>
      <c r="C65" s="26">
        <v>24034003</v>
      </c>
      <c r="D65" s="27" t="s">
        <v>1522</v>
      </c>
      <c r="E65" s="42" t="s">
        <v>1920</v>
      </c>
      <c r="F65" s="42" t="s">
        <v>1942</v>
      </c>
      <c r="G65" s="42" t="s">
        <v>1943</v>
      </c>
      <c r="H65" s="42" t="s">
        <v>1946</v>
      </c>
      <c r="I65" s="42" t="s">
        <v>1942</v>
      </c>
      <c r="J65" s="42" t="s">
        <v>1943</v>
      </c>
      <c r="K65" s="42" t="s">
        <v>1947</v>
      </c>
      <c r="L65" s="42" t="s">
        <v>1948</v>
      </c>
      <c r="M65" s="39">
        <v>2</v>
      </c>
      <c r="N65" s="42" t="s">
        <v>1949</v>
      </c>
      <c r="O65" s="42" t="s">
        <v>1948</v>
      </c>
      <c r="P65" s="39">
        <v>2</v>
      </c>
      <c r="Q65" s="41" t="e">
        <f>AVERAGE(#REF!,#REF!,#REF!,M65,P65)</f>
        <v>#REF!</v>
      </c>
      <c r="R65" s="39" t="e">
        <f t="shared" si="0"/>
        <v>#REF!</v>
      </c>
      <c r="S65" s="42" t="e">
        <f t="shared" si="2"/>
        <v>#REF!</v>
      </c>
    </row>
    <row r="66" spans="2:19" ht="15" x14ac:dyDescent="0.3">
      <c r="B66" s="39">
        <f t="shared" si="1"/>
        <v>56</v>
      </c>
      <c r="C66" s="26">
        <v>24034004</v>
      </c>
      <c r="D66" s="27" t="s">
        <v>1523</v>
      </c>
      <c r="E66" s="42" t="s">
        <v>1920</v>
      </c>
      <c r="F66" s="42" t="s">
        <v>1942</v>
      </c>
      <c r="G66" s="42" t="s">
        <v>1943</v>
      </c>
      <c r="H66" s="42" t="s">
        <v>1946</v>
      </c>
      <c r="I66" s="42" t="s">
        <v>1942</v>
      </c>
      <c r="J66" s="42" t="s">
        <v>1943</v>
      </c>
      <c r="K66" s="42" t="s">
        <v>1947</v>
      </c>
      <c r="L66" s="42" t="s">
        <v>1948</v>
      </c>
      <c r="M66" s="39">
        <v>1</v>
      </c>
      <c r="N66" s="42" t="s">
        <v>1949</v>
      </c>
      <c r="O66" s="42" t="s">
        <v>1948</v>
      </c>
      <c r="P66" s="39">
        <v>1</v>
      </c>
      <c r="Q66" s="41" t="e">
        <f>AVERAGE(#REF!,#REF!,#REF!,M66,P66)</f>
        <v>#REF!</v>
      </c>
      <c r="R66" s="39" t="e">
        <f t="shared" si="0"/>
        <v>#REF!</v>
      </c>
      <c r="S66" s="42" t="e">
        <f t="shared" si="2"/>
        <v>#REF!</v>
      </c>
    </row>
    <row r="67" spans="2:19" ht="15" x14ac:dyDescent="0.3">
      <c r="B67" s="39">
        <f t="shared" si="1"/>
        <v>57</v>
      </c>
      <c r="C67" s="26">
        <v>24034005</v>
      </c>
      <c r="D67" s="27" t="s">
        <v>1524</v>
      </c>
      <c r="E67" s="42" t="s">
        <v>1920</v>
      </c>
      <c r="F67" s="42" t="s">
        <v>1942</v>
      </c>
      <c r="G67" s="42" t="s">
        <v>1943</v>
      </c>
      <c r="H67" s="42" t="s">
        <v>1943</v>
      </c>
      <c r="I67" s="42" t="s">
        <v>1942</v>
      </c>
      <c r="J67" s="42" t="s">
        <v>1943</v>
      </c>
      <c r="K67" s="42" t="s">
        <v>1947</v>
      </c>
      <c r="L67" s="42" t="s">
        <v>1948</v>
      </c>
      <c r="M67" s="39">
        <v>2</v>
      </c>
      <c r="N67" s="42" t="s">
        <v>1949</v>
      </c>
      <c r="O67" s="42" t="s">
        <v>1948</v>
      </c>
      <c r="P67" s="39">
        <v>2</v>
      </c>
      <c r="Q67" s="41" t="e">
        <f>AVERAGE(#REF!,#REF!,#REF!,M67,P67)</f>
        <v>#REF!</v>
      </c>
      <c r="R67" s="39" t="e">
        <f t="shared" si="0"/>
        <v>#REF!</v>
      </c>
      <c r="S67" s="42" t="e">
        <f t="shared" si="2"/>
        <v>#REF!</v>
      </c>
    </row>
    <row r="68" spans="2:19" ht="15" x14ac:dyDescent="0.3">
      <c r="B68" s="39">
        <f t="shared" si="1"/>
        <v>58</v>
      </c>
      <c r="C68" s="26">
        <v>24034006</v>
      </c>
      <c r="D68" s="27" t="s">
        <v>1525</v>
      </c>
      <c r="E68" s="42" t="s">
        <v>1907</v>
      </c>
      <c r="F68" s="42" t="s">
        <v>1943</v>
      </c>
      <c r="G68" s="42" t="s">
        <v>1943</v>
      </c>
      <c r="H68" s="42" t="s">
        <v>1943</v>
      </c>
      <c r="I68" s="42" t="s">
        <v>1942</v>
      </c>
      <c r="J68" s="42" t="s">
        <v>1943</v>
      </c>
      <c r="K68" s="42" t="s">
        <v>1947</v>
      </c>
      <c r="L68" s="42" t="s">
        <v>1948</v>
      </c>
      <c r="M68" s="39">
        <v>1</v>
      </c>
      <c r="N68" s="42" t="s">
        <v>1949</v>
      </c>
      <c r="O68" s="42" t="s">
        <v>1948</v>
      </c>
      <c r="P68" s="39">
        <v>1</v>
      </c>
      <c r="Q68" s="41" t="e">
        <f>AVERAGE(#REF!,#REF!,#REF!,M68,P68)</f>
        <v>#REF!</v>
      </c>
      <c r="R68" s="39" t="e">
        <f t="shared" si="0"/>
        <v>#REF!</v>
      </c>
      <c r="S68" s="42" t="e">
        <f t="shared" si="2"/>
        <v>#REF!</v>
      </c>
    </row>
    <row r="69" spans="2:19" ht="15" x14ac:dyDescent="0.3">
      <c r="B69" s="39">
        <f t="shared" si="1"/>
        <v>59</v>
      </c>
      <c r="C69" s="26">
        <v>24034007</v>
      </c>
      <c r="D69" s="27" t="s">
        <v>1526</v>
      </c>
      <c r="E69" s="42" t="s">
        <v>1907</v>
      </c>
      <c r="F69" s="42" t="s">
        <v>1943</v>
      </c>
      <c r="G69" s="42" t="s">
        <v>1943</v>
      </c>
      <c r="H69" s="42" t="s">
        <v>1943</v>
      </c>
      <c r="I69" s="42" t="s">
        <v>1942</v>
      </c>
      <c r="J69" s="42" t="s">
        <v>1943</v>
      </c>
      <c r="K69" s="42" t="s">
        <v>1947</v>
      </c>
      <c r="L69" s="42" t="s">
        <v>1948</v>
      </c>
      <c r="M69" s="39">
        <v>1</v>
      </c>
      <c r="N69" s="42" t="s">
        <v>1949</v>
      </c>
      <c r="O69" s="42" t="s">
        <v>1948</v>
      </c>
      <c r="P69" s="39">
        <v>1</v>
      </c>
      <c r="Q69" s="41" t="e">
        <f>AVERAGE(#REF!,#REF!,#REF!,M69,P69)</f>
        <v>#REF!</v>
      </c>
      <c r="R69" s="39" t="e">
        <f t="shared" si="0"/>
        <v>#REF!</v>
      </c>
      <c r="S69" s="42" t="e">
        <f t="shared" si="2"/>
        <v>#REF!</v>
      </c>
    </row>
    <row r="70" spans="2:19" ht="15" x14ac:dyDescent="0.3">
      <c r="B70" s="39">
        <f t="shared" si="1"/>
        <v>60</v>
      </c>
      <c r="C70" s="26">
        <v>24037001</v>
      </c>
      <c r="D70" s="27" t="s">
        <v>1527</v>
      </c>
      <c r="E70" s="42" t="s">
        <v>1907</v>
      </c>
      <c r="F70" s="42" t="s">
        <v>1943</v>
      </c>
      <c r="G70" s="42" t="s">
        <v>1943</v>
      </c>
      <c r="H70" s="42" t="s">
        <v>1943</v>
      </c>
      <c r="I70" s="42" t="s">
        <v>1942</v>
      </c>
      <c r="J70" s="42" t="s">
        <v>1943</v>
      </c>
      <c r="K70" s="42" t="s">
        <v>1947</v>
      </c>
      <c r="L70" s="42" t="s">
        <v>1948</v>
      </c>
      <c r="M70" s="39">
        <v>1</v>
      </c>
      <c r="N70" s="42" t="s">
        <v>1949</v>
      </c>
      <c r="O70" s="42" t="s">
        <v>1948</v>
      </c>
      <c r="P70" s="39">
        <v>1</v>
      </c>
      <c r="Q70" s="41" t="e">
        <f>AVERAGE(#REF!,#REF!,#REF!,M70,P70)</f>
        <v>#REF!</v>
      </c>
      <c r="R70" s="39" t="e">
        <f t="shared" si="0"/>
        <v>#REF!</v>
      </c>
      <c r="S70" s="42" t="e">
        <f t="shared" si="2"/>
        <v>#REF!</v>
      </c>
    </row>
    <row r="71" spans="2:19" ht="15" x14ac:dyDescent="0.3">
      <c r="B71" s="39">
        <f t="shared" si="1"/>
        <v>61</v>
      </c>
      <c r="C71" s="26">
        <v>24039001</v>
      </c>
      <c r="D71" s="27" t="s">
        <v>1528</v>
      </c>
      <c r="E71" s="42" t="s">
        <v>1920</v>
      </c>
      <c r="F71" s="42" t="s">
        <v>1942</v>
      </c>
      <c r="G71" s="42" t="s">
        <v>1943</v>
      </c>
      <c r="H71" s="42" t="s">
        <v>1945</v>
      </c>
      <c r="I71" s="42" t="s">
        <v>1942</v>
      </c>
      <c r="J71" s="42" t="s">
        <v>1943</v>
      </c>
      <c r="K71" s="42" t="s">
        <v>1947</v>
      </c>
      <c r="L71" s="42" t="s">
        <v>1948</v>
      </c>
      <c r="M71" s="39">
        <v>1</v>
      </c>
      <c r="N71" s="42" t="s">
        <v>1949</v>
      </c>
      <c r="O71" s="42" t="s">
        <v>1948</v>
      </c>
      <c r="P71" s="39">
        <v>2</v>
      </c>
      <c r="Q71" s="41" t="e">
        <f>AVERAGE(#REF!,#REF!,#REF!,M71,P71)</f>
        <v>#REF!</v>
      </c>
      <c r="R71" s="39" t="e">
        <f t="shared" si="0"/>
        <v>#REF!</v>
      </c>
      <c r="S71" s="42" t="e">
        <f t="shared" si="2"/>
        <v>#REF!</v>
      </c>
    </row>
    <row r="72" spans="2:19" ht="15" x14ac:dyDescent="0.3">
      <c r="B72" s="39">
        <f t="shared" si="1"/>
        <v>62</v>
      </c>
      <c r="C72" s="26">
        <v>24041001</v>
      </c>
      <c r="D72" s="27" t="s">
        <v>1529</v>
      </c>
      <c r="E72" s="42" t="s">
        <v>1920</v>
      </c>
      <c r="F72" s="42" t="s">
        <v>1942</v>
      </c>
      <c r="G72" s="42" t="s">
        <v>1943</v>
      </c>
      <c r="H72" s="42" t="s">
        <v>1943</v>
      </c>
      <c r="I72" s="42" t="s">
        <v>1942</v>
      </c>
      <c r="J72" s="42" t="s">
        <v>1943</v>
      </c>
      <c r="K72" s="42" t="s">
        <v>1947</v>
      </c>
      <c r="L72" s="42" t="s">
        <v>1948</v>
      </c>
      <c r="M72" s="39">
        <v>1</v>
      </c>
      <c r="N72" s="42" t="s">
        <v>1949</v>
      </c>
      <c r="O72" s="42" t="s">
        <v>1948</v>
      </c>
      <c r="P72" s="39">
        <v>1</v>
      </c>
      <c r="Q72" s="41" t="e">
        <f>AVERAGE(#REF!,#REF!,#REF!,M72,P72)</f>
        <v>#REF!</v>
      </c>
      <c r="R72" s="39" t="e">
        <f t="shared" si="0"/>
        <v>#REF!</v>
      </c>
      <c r="S72" s="42" t="e">
        <f t="shared" si="2"/>
        <v>#REF!</v>
      </c>
    </row>
    <row r="73" spans="2:19" ht="15" x14ac:dyDescent="0.3">
      <c r="B73" s="39">
        <f t="shared" si="1"/>
        <v>63</v>
      </c>
      <c r="C73" s="26">
        <v>24041002</v>
      </c>
      <c r="D73" s="27" t="s">
        <v>1530</v>
      </c>
      <c r="E73" s="42" t="s">
        <v>1907</v>
      </c>
      <c r="F73" s="42" t="s">
        <v>1943</v>
      </c>
      <c r="G73" s="42" t="s">
        <v>1943</v>
      </c>
      <c r="H73" s="42" t="s">
        <v>1943</v>
      </c>
      <c r="I73" s="42" t="s">
        <v>1942</v>
      </c>
      <c r="J73" s="42" t="s">
        <v>1943</v>
      </c>
      <c r="K73" s="42" t="s">
        <v>1947</v>
      </c>
      <c r="L73" s="42" t="s">
        <v>1948</v>
      </c>
      <c r="M73" s="39">
        <v>1</v>
      </c>
      <c r="N73" s="42" t="s">
        <v>1949</v>
      </c>
      <c r="O73" s="42" t="s">
        <v>1948</v>
      </c>
      <c r="P73" s="39">
        <v>1</v>
      </c>
      <c r="Q73" s="41" t="e">
        <f>AVERAGE(#REF!,#REF!,#REF!,M73,P73)</f>
        <v>#REF!</v>
      </c>
      <c r="R73" s="39" t="e">
        <f t="shared" si="0"/>
        <v>#REF!</v>
      </c>
      <c r="S73" s="42" t="e">
        <f t="shared" si="2"/>
        <v>#REF!</v>
      </c>
    </row>
    <row r="74" spans="2:19" ht="15" x14ac:dyDescent="0.3">
      <c r="B74" s="39">
        <f t="shared" si="1"/>
        <v>64</v>
      </c>
      <c r="C74" s="26">
        <v>24043001</v>
      </c>
      <c r="D74" s="27" t="s">
        <v>1531</v>
      </c>
      <c r="E74" s="42" t="s">
        <v>1907</v>
      </c>
      <c r="F74" s="42" t="s">
        <v>1943</v>
      </c>
      <c r="G74" s="42" t="s">
        <v>1943</v>
      </c>
      <c r="H74" s="42" t="s">
        <v>1943</v>
      </c>
      <c r="I74" s="42" t="s">
        <v>1942</v>
      </c>
      <c r="J74" s="42" t="s">
        <v>1943</v>
      </c>
      <c r="K74" s="42" t="s">
        <v>1947</v>
      </c>
      <c r="L74" s="42" t="s">
        <v>1948</v>
      </c>
      <c r="M74" s="39">
        <v>1</v>
      </c>
      <c r="N74" s="42" t="s">
        <v>1949</v>
      </c>
      <c r="O74" s="42" t="s">
        <v>1948</v>
      </c>
      <c r="P74" s="39">
        <v>1</v>
      </c>
      <c r="Q74" s="41" t="e">
        <f>AVERAGE(#REF!,#REF!,#REF!,M74,P74)</f>
        <v>#REF!</v>
      </c>
      <c r="R74" s="39" t="e">
        <f t="shared" si="0"/>
        <v>#REF!</v>
      </c>
      <c r="S74" s="42" t="e">
        <f t="shared" si="2"/>
        <v>#REF!</v>
      </c>
    </row>
    <row r="75" spans="2:19" ht="15" x14ac:dyDescent="0.3">
      <c r="B75" s="39">
        <f t="shared" si="1"/>
        <v>65</v>
      </c>
      <c r="C75" s="26">
        <v>24043002</v>
      </c>
      <c r="D75" s="27" t="s">
        <v>1532</v>
      </c>
      <c r="E75" s="42" t="s">
        <v>1907</v>
      </c>
      <c r="F75" s="42" t="s">
        <v>1943</v>
      </c>
      <c r="G75" s="42" t="s">
        <v>1943</v>
      </c>
      <c r="H75" s="42" t="s">
        <v>1943</v>
      </c>
      <c r="I75" s="42" t="s">
        <v>1942</v>
      </c>
      <c r="J75" s="42" t="s">
        <v>1943</v>
      </c>
      <c r="K75" s="42" t="s">
        <v>1947</v>
      </c>
      <c r="L75" s="42" t="s">
        <v>1948</v>
      </c>
      <c r="M75" s="39">
        <v>1</v>
      </c>
      <c r="N75" s="42" t="s">
        <v>1949</v>
      </c>
      <c r="O75" s="42" t="s">
        <v>1948</v>
      </c>
      <c r="P75" s="39">
        <v>1</v>
      </c>
      <c r="Q75" s="41" t="e">
        <f>AVERAGE(#REF!,#REF!,#REF!,M75,P75)</f>
        <v>#REF!</v>
      </c>
      <c r="R75" s="39" t="e">
        <f t="shared" si="0"/>
        <v>#REF!</v>
      </c>
      <c r="S75" s="42" t="e">
        <f t="shared" si="2"/>
        <v>#REF!</v>
      </c>
    </row>
    <row r="76" spans="2:19" ht="15" x14ac:dyDescent="0.3">
      <c r="B76" s="39">
        <f t="shared" si="1"/>
        <v>66</v>
      </c>
      <c r="C76" s="26">
        <v>24043003</v>
      </c>
      <c r="D76" s="27" t="s">
        <v>1533</v>
      </c>
      <c r="E76" s="42" t="s">
        <v>1907</v>
      </c>
      <c r="F76" s="42" t="s">
        <v>1943</v>
      </c>
      <c r="G76" s="42" t="s">
        <v>1943</v>
      </c>
      <c r="H76" s="42" t="s">
        <v>1943</v>
      </c>
      <c r="I76" s="42" t="s">
        <v>1942</v>
      </c>
      <c r="J76" s="42" t="s">
        <v>1943</v>
      </c>
      <c r="K76" s="42" t="s">
        <v>1947</v>
      </c>
      <c r="L76" s="42" t="s">
        <v>1948</v>
      </c>
      <c r="M76" s="39">
        <v>1</v>
      </c>
      <c r="N76" s="42" t="s">
        <v>1949</v>
      </c>
      <c r="O76" s="42" t="s">
        <v>1948</v>
      </c>
      <c r="P76" s="39">
        <v>1</v>
      </c>
      <c r="Q76" s="41" t="e">
        <f>AVERAGE(#REF!,#REF!,#REF!,M76,P76)</f>
        <v>#REF!</v>
      </c>
      <c r="R76" s="39" t="e">
        <f t="shared" ref="R76:R139" si="3">IF(AND(Q76&gt;=0,Q76&lt;=0.5),"BAIK SEKALI",IF(AND(Q76&gt;0.6,Q76&lt;=1.5),"BAIK",IF(AND(Q76&gt;1.5,Q76&lt;=2.5),"SEDANG",IF(AND(Q76&gt;2.5,Q76&lt;=3.5),"RUSAK RINGAN",IF(AND(Q76&gt;3.6,Q76&lt;=4.5),"KRITIS",IF(AND(Q76&gt;4.6,Q76&lt;=5),"RUNTUH"))))))</f>
        <v>#REF!</v>
      </c>
      <c r="S76" s="42" t="e">
        <f t="shared" si="2"/>
        <v>#REF!</v>
      </c>
    </row>
    <row r="77" spans="2:19" ht="15" x14ac:dyDescent="0.3">
      <c r="B77" s="39">
        <f t="shared" ref="B77:B140" si="4">B76+1</f>
        <v>67</v>
      </c>
      <c r="C77" s="26">
        <v>24043004</v>
      </c>
      <c r="D77" s="27" t="s">
        <v>1534</v>
      </c>
      <c r="E77" s="42" t="s">
        <v>1907</v>
      </c>
      <c r="F77" s="42" t="s">
        <v>1943</v>
      </c>
      <c r="G77" s="42" t="s">
        <v>1943</v>
      </c>
      <c r="H77" s="42" t="s">
        <v>1943</v>
      </c>
      <c r="I77" s="42" t="s">
        <v>1942</v>
      </c>
      <c r="J77" s="42" t="s">
        <v>1943</v>
      </c>
      <c r="K77" s="42" t="s">
        <v>1947</v>
      </c>
      <c r="L77" s="42" t="s">
        <v>1948</v>
      </c>
      <c r="M77" s="39">
        <v>1</v>
      </c>
      <c r="N77" s="42" t="s">
        <v>1949</v>
      </c>
      <c r="O77" s="42" t="s">
        <v>1948</v>
      </c>
      <c r="P77" s="39">
        <v>1</v>
      </c>
      <c r="Q77" s="41" t="e">
        <f>AVERAGE(#REF!,#REF!,#REF!,M77,P77)</f>
        <v>#REF!</v>
      </c>
      <c r="R77" s="39" t="e">
        <f t="shared" si="3"/>
        <v>#REF!</v>
      </c>
      <c r="S77" s="42" t="e">
        <f t="shared" ref="S77:S140" si="5">IF(AND(Q77&gt;=0,Q77&lt;=0.5),"PEMELIHARAAN RUTIN",IF(AND(Q77&gt;0.06,Q77&lt;=1.5),"PEMELIHARAAN RUTIN *)",IF(AND(Q77&gt;1.5,Q77&lt;=2.5),"PERBAIKAN/REHABILITASI",IF(AND(Q77&gt;2.5,Q77&lt;=3.5),"REHABILITASI",IF(AND(Q77&gt;3.5,Q77&lt;=4.5),"PENGGANTIAN",IF(AND(Q77&gt;4.6,Q77&lt;=5),"PEMBANGUNAN JEMBATAN BARU",0))))))</f>
        <v>#REF!</v>
      </c>
    </row>
    <row r="78" spans="2:19" ht="15" x14ac:dyDescent="0.3">
      <c r="B78" s="39">
        <f t="shared" si="4"/>
        <v>68</v>
      </c>
      <c r="C78" s="26">
        <v>24044001</v>
      </c>
      <c r="D78" s="27" t="s">
        <v>1535</v>
      </c>
      <c r="E78" s="42" t="s">
        <v>1907</v>
      </c>
      <c r="F78" s="42" t="s">
        <v>1943</v>
      </c>
      <c r="G78" s="42" t="s">
        <v>1943</v>
      </c>
      <c r="H78" s="42" t="s">
        <v>1943</v>
      </c>
      <c r="I78" s="42" t="s">
        <v>1942</v>
      </c>
      <c r="J78" s="42" t="s">
        <v>1943</v>
      </c>
      <c r="K78" s="42" t="s">
        <v>1947</v>
      </c>
      <c r="L78" s="42" t="s">
        <v>1948</v>
      </c>
      <c r="M78" s="39">
        <v>0</v>
      </c>
      <c r="N78" s="42" t="s">
        <v>1949</v>
      </c>
      <c r="O78" s="42" t="s">
        <v>1948</v>
      </c>
      <c r="P78" s="39">
        <v>0</v>
      </c>
      <c r="Q78" s="41" t="e">
        <f>AVERAGE(#REF!,#REF!,#REF!,M78,P78)</f>
        <v>#REF!</v>
      </c>
      <c r="R78" s="39" t="e">
        <f>IF(AND(Q78&gt;=0,Q78&lt;=0.5),"BAIK SEKALI",IF(AND(Q78&gt;0.6,Q78&lt;=1.5),"BAIK",IF(AND(Q78&gt;1.5,Q78&lt;=2.5),"SEDANG",IF(AND(Q78&gt;2.5,Q78&lt;=3.5),"RUSAK RINGAN",IF(AND(Q78&gt;3.6,Q78&lt;=4.5),"KRITIS",IF(AND(Q78&gt;4.6,Q78&lt;=5),"RUNTUH"))))))</f>
        <v>#REF!</v>
      </c>
      <c r="S78" s="42" t="e">
        <f t="shared" si="5"/>
        <v>#REF!</v>
      </c>
    </row>
    <row r="79" spans="2:19" ht="15" x14ac:dyDescent="0.3">
      <c r="B79" s="39">
        <f t="shared" si="4"/>
        <v>69</v>
      </c>
      <c r="C79" s="26">
        <v>24044002</v>
      </c>
      <c r="D79" s="27" t="s">
        <v>1536</v>
      </c>
      <c r="E79" s="42" t="s">
        <v>1925</v>
      </c>
      <c r="F79" s="42" t="s">
        <v>1943</v>
      </c>
      <c r="G79" s="42" t="s">
        <v>1943</v>
      </c>
      <c r="H79" s="42" t="s">
        <v>1943</v>
      </c>
      <c r="I79" s="42" t="s">
        <v>1942</v>
      </c>
      <c r="J79" s="42" t="s">
        <v>1943</v>
      </c>
      <c r="K79" s="42" t="s">
        <v>1947</v>
      </c>
      <c r="L79" s="42" t="s">
        <v>1948</v>
      </c>
      <c r="M79" s="39">
        <v>2</v>
      </c>
      <c r="N79" s="42" t="s">
        <v>1949</v>
      </c>
      <c r="O79" s="42" t="s">
        <v>1948</v>
      </c>
      <c r="P79" s="39">
        <v>2</v>
      </c>
      <c r="Q79" s="41" t="e">
        <f>AVERAGE(#REF!,#REF!,#REF!,M79,P79)</f>
        <v>#REF!</v>
      </c>
      <c r="R79" s="39" t="e">
        <f t="shared" si="3"/>
        <v>#REF!</v>
      </c>
      <c r="S79" s="42" t="e">
        <f t="shared" si="5"/>
        <v>#REF!</v>
      </c>
    </row>
    <row r="80" spans="2:19" ht="15" x14ac:dyDescent="0.3">
      <c r="B80" s="39">
        <f t="shared" si="4"/>
        <v>70</v>
      </c>
      <c r="C80" s="26">
        <v>24044003</v>
      </c>
      <c r="D80" s="27" t="s">
        <v>1536</v>
      </c>
      <c r="E80" s="42" t="s">
        <v>1907</v>
      </c>
      <c r="F80" s="42" t="s">
        <v>1943</v>
      </c>
      <c r="G80" s="42" t="s">
        <v>1943</v>
      </c>
      <c r="H80" s="42" t="s">
        <v>1943</v>
      </c>
      <c r="I80" s="42" t="s">
        <v>1942</v>
      </c>
      <c r="J80" s="42" t="s">
        <v>1943</v>
      </c>
      <c r="K80" s="42" t="s">
        <v>1947</v>
      </c>
      <c r="L80" s="42" t="s">
        <v>1948</v>
      </c>
      <c r="M80" s="39">
        <v>0</v>
      </c>
      <c r="N80" s="42" t="s">
        <v>1949</v>
      </c>
      <c r="O80" s="42" t="s">
        <v>1948</v>
      </c>
      <c r="P80" s="39">
        <v>0</v>
      </c>
      <c r="Q80" s="41" t="e">
        <f>AVERAGE(#REF!,#REF!,#REF!,M80,P80)</f>
        <v>#REF!</v>
      </c>
      <c r="R80" s="39" t="e">
        <f t="shared" si="3"/>
        <v>#REF!</v>
      </c>
      <c r="S80" s="42" t="e">
        <f t="shared" si="5"/>
        <v>#REF!</v>
      </c>
    </row>
    <row r="81" spans="2:19" ht="15" x14ac:dyDescent="0.3">
      <c r="B81" s="39">
        <f t="shared" si="4"/>
        <v>71</v>
      </c>
      <c r="C81" s="26">
        <v>24045001</v>
      </c>
      <c r="D81" s="27" t="s">
        <v>1537</v>
      </c>
      <c r="E81" s="42" t="s">
        <v>1907</v>
      </c>
      <c r="F81" s="42" t="s">
        <v>1943</v>
      </c>
      <c r="G81" s="42" t="s">
        <v>1943</v>
      </c>
      <c r="H81" s="42" t="s">
        <v>1946</v>
      </c>
      <c r="I81" s="42" t="s">
        <v>1942</v>
      </c>
      <c r="J81" s="42" t="s">
        <v>1943</v>
      </c>
      <c r="K81" s="42" t="s">
        <v>1947</v>
      </c>
      <c r="L81" s="42" t="s">
        <v>1948</v>
      </c>
      <c r="M81" s="39">
        <v>2</v>
      </c>
      <c r="N81" s="42" t="s">
        <v>1949</v>
      </c>
      <c r="O81" s="42" t="s">
        <v>1948</v>
      </c>
      <c r="P81" s="39">
        <v>2</v>
      </c>
      <c r="Q81" s="41" t="e">
        <f>AVERAGE(#REF!,#REF!,#REF!,M81,P81)</f>
        <v>#REF!</v>
      </c>
      <c r="R81" s="39" t="e">
        <f t="shared" si="3"/>
        <v>#REF!</v>
      </c>
      <c r="S81" s="42" t="e">
        <f t="shared" si="5"/>
        <v>#REF!</v>
      </c>
    </row>
    <row r="82" spans="2:19" ht="15" x14ac:dyDescent="0.3">
      <c r="B82" s="39">
        <f t="shared" si="4"/>
        <v>72</v>
      </c>
      <c r="C82" s="26">
        <v>24047001</v>
      </c>
      <c r="D82" s="27" t="s">
        <v>1538</v>
      </c>
      <c r="E82" s="42" t="s">
        <v>1925</v>
      </c>
      <c r="F82" s="42" t="s">
        <v>1943</v>
      </c>
      <c r="G82" s="42" t="s">
        <v>1943</v>
      </c>
      <c r="H82" s="42" t="s">
        <v>1946</v>
      </c>
      <c r="I82" s="42" t="s">
        <v>1942</v>
      </c>
      <c r="J82" s="42" t="s">
        <v>1943</v>
      </c>
      <c r="K82" s="42" t="s">
        <v>1947</v>
      </c>
      <c r="L82" s="42" t="s">
        <v>1948</v>
      </c>
      <c r="M82" s="39">
        <v>5</v>
      </c>
      <c r="N82" s="42" t="s">
        <v>1949</v>
      </c>
      <c r="O82" s="42" t="s">
        <v>1948</v>
      </c>
      <c r="P82" s="39">
        <v>5</v>
      </c>
      <c r="Q82" s="41" t="e">
        <f>AVERAGE(#REF!,#REF!,#REF!,M82,P82)</f>
        <v>#REF!</v>
      </c>
      <c r="R82" s="39" t="e">
        <f t="shared" si="3"/>
        <v>#REF!</v>
      </c>
      <c r="S82" s="42" t="e">
        <f t="shared" si="5"/>
        <v>#REF!</v>
      </c>
    </row>
    <row r="83" spans="2:19" ht="15" x14ac:dyDescent="0.3">
      <c r="B83" s="39">
        <f t="shared" si="4"/>
        <v>73</v>
      </c>
      <c r="C83" s="26">
        <v>24048001</v>
      </c>
      <c r="D83" s="27" t="s">
        <v>1539</v>
      </c>
      <c r="E83" s="42" t="s">
        <v>1907</v>
      </c>
      <c r="F83" s="42" t="s">
        <v>1943</v>
      </c>
      <c r="G83" s="42" t="s">
        <v>1943</v>
      </c>
      <c r="H83" s="42" t="s">
        <v>1943</v>
      </c>
      <c r="I83" s="42" t="s">
        <v>1942</v>
      </c>
      <c r="J83" s="42" t="s">
        <v>1943</v>
      </c>
      <c r="K83" s="42" t="s">
        <v>1947</v>
      </c>
      <c r="L83" s="42" t="s">
        <v>1948</v>
      </c>
      <c r="M83" s="39">
        <v>3</v>
      </c>
      <c r="N83" s="42" t="s">
        <v>1949</v>
      </c>
      <c r="O83" s="42" t="s">
        <v>1948</v>
      </c>
      <c r="P83" s="39">
        <v>3</v>
      </c>
      <c r="Q83" s="41" t="e">
        <f>AVERAGE(#REF!,#REF!,#REF!,M83,P83)</f>
        <v>#REF!</v>
      </c>
      <c r="R83" s="39" t="e">
        <f t="shared" si="3"/>
        <v>#REF!</v>
      </c>
      <c r="S83" s="42" t="e">
        <f t="shared" si="5"/>
        <v>#REF!</v>
      </c>
    </row>
    <row r="84" spans="2:19" ht="15" x14ac:dyDescent="0.3">
      <c r="B84" s="39">
        <f t="shared" si="4"/>
        <v>74</v>
      </c>
      <c r="C84" s="26">
        <v>24048002</v>
      </c>
      <c r="D84" s="27" t="s">
        <v>1506</v>
      </c>
      <c r="E84" s="42" t="s">
        <v>1907</v>
      </c>
      <c r="F84" s="42" t="s">
        <v>1943</v>
      </c>
      <c r="G84" s="42" t="s">
        <v>1943</v>
      </c>
      <c r="H84" s="42" t="s">
        <v>1943</v>
      </c>
      <c r="I84" s="42" t="s">
        <v>1942</v>
      </c>
      <c r="J84" s="42" t="s">
        <v>1943</v>
      </c>
      <c r="K84" s="42" t="s">
        <v>1947</v>
      </c>
      <c r="L84" s="42" t="s">
        <v>1948</v>
      </c>
      <c r="M84" s="39">
        <v>1</v>
      </c>
      <c r="N84" s="42" t="s">
        <v>1949</v>
      </c>
      <c r="O84" s="42" t="s">
        <v>1948</v>
      </c>
      <c r="P84" s="39">
        <v>1</v>
      </c>
      <c r="Q84" s="41" t="e">
        <f>AVERAGE(#REF!,#REF!,#REF!,M84,P84)</f>
        <v>#REF!</v>
      </c>
      <c r="R84" s="39" t="e">
        <f t="shared" si="3"/>
        <v>#REF!</v>
      </c>
      <c r="S84" s="42" t="e">
        <f t="shared" si="5"/>
        <v>#REF!</v>
      </c>
    </row>
    <row r="85" spans="2:19" ht="15" x14ac:dyDescent="0.3">
      <c r="B85" s="39">
        <f t="shared" si="4"/>
        <v>75</v>
      </c>
      <c r="C85" s="26">
        <v>24048003</v>
      </c>
      <c r="D85" s="27" t="s">
        <v>1499</v>
      </c>
      <c r="E85" s="42" t="s">
        <v>1925</v>
      </c>
      <c r="F85" s="42" t="s">
        <v>1943</v>
      </c>
      <c r="G85" s="42" t="s">
        <v>1943</v>
      </c>
      <c r="H85" s="42" t="s">
        <v>1943</v>
      </c>
      <c r="I85" s="42" t="s">
        <v>1942</v>
      </c>
      <c r="J85" s="42" t="s">
        <v>1943</v>
      </c>
      <c r="K85" s="42" t="s">
        <v>1947</v>
      </c>
      <c r="L85" s="42" t="s">
        <v>1948</v>
      </c>
      <c r="M85" s="39">
        <v>2</v>
      </c>
      <c r="N85" s="42" t="s">
        <v>1949</v>
      </c>
      <c r="O85" s="42" t="s">
        <v>1948</v>
      </c>
      <c r="P85" s="39">
        <v>2</v>
      </c>
      <c r="Q85" s="41" t="e">
        <f>AVERAGE(#REF!,#REF!,#REF!,M85,P85)</f>
        <v>#REF!</v>
      </c>
      <c r="R85" s="39" t="e">
        <f t="shared" si="3"/>
        <v>#REF!</v>
      </c>
      <c r="S85" s="42" t="e">
        <f t="shared" si="5"/>
        <v>#REF!</v>
      </c>
    </row>
    <row r="86" spans="2:19" ht="15" x14ac:dyDescent="0.3">
      <c r="B86" s="39">
        <f t="shared" si="4"/>
        <v>76</v>
      </c>
      <c r="C86" s="26">
        <v>24049001</v>
      </c>
      <c r="D86" s="27" t="s">
        <v>1540</v>
      </c>
      <c r="E86" s="42" t="s">
        <v>1907</v>
      </c>
      <c r="F86" s="42" t="s">
        <v>1943</v>
      </c>
      <c r="G86" s="42" t="s">
        <v>1943</v>
      </c>
      <c r="H86" s="42" t="s">
        <v>1943</v>
      </c>
      <c r="I86" s="42" t="s">
        <v>1942</v>
      </c>
      <c r="J86" s="42" t="s">
        <v>1943</v>
      </c>
      <c r="K86" s="42" t="s">
        <v>1947</v>
      </c>
      <c r="L86" s="42" t="s">
        <v>1948</v>
      </c>
      <c r="M86" s="39">
        <v>2</v>
      </c>
      <c r="N86" s="42" t="s">
        <v>1949</v>
      </c>
      <c r="O86" s="42" t="s">
        <v>1948</v>
      </c>
      <c r="P86" s="39">
        <v>3</v>
      </c>
      <c r="Q86" s="41" t="e">
        <f>AVERAGE(#REF!,#REF!,#REF!,M86,P86)</f>
        <v>#REF!</v>
      </c>
      <c r="R86" s="39" t="e">
        <f t="shared" si="3"/>
        <v>#REF!</v>
      </c>
      <c r="S86" s="42" t="e">
        <f t="shared" si="5"/>
        <v>#REF!</v>
      </c>
    </row>
    <row r="87" spans="2:19" ht="15" x14ac:dyDescent="0.3">
      <c r="B87" s="39">
        <f t="shared" si="4"/>
        <v>77</v>
      </c>
      <c r="C87" s="26">
        <v>24049002</v>
      </c>
      <c r="D87" s="27" t="s">
        <v>1541</v>
      </c>
      <c r="E87" s="42" t="s">
        <v>1920</v>
      </c>
      <c r="F87" s="42" t="s">
        <v>1942</v>
      </c>
      <c r="G87" s="42" t="s">
        <v>1943</v>
      </c>
      <c r="H87" s="42" t="s">
        <v>1943</v>
      </c>
      <c r="I87" s="42" t="s">
        <v>1942</v>
      </c>
      <c r="J87" s="42" t="s">
        <v>1943</v>
      </c>
      <c r="K87" s="42" t="s">
        <v>1947</v>
      </c>
      <c r="L87" s="42" t="s">
        <v>1948</v>
      </c>
      <c r="M87" s="39">
        <v>1</v>
      </c>
      <c r="N87" s="42" t="s">
        <v>1949</v>
      </c>
      <c r="O87" s="42" t="s">
        <v>1948</v>
      </c>
      <c r="P87" s="39">
        <v>3</v>
      </c>
      <c r="Q87" s="41" t="e">
        <f>AVERAGE(#REF!,#REF!,#REF!,M87,P87)</f>
        <v>#REF!</v>
      </c>
      <c r="R87" s="39" t="e">
        <f t="shared" si="3"/>
        <v>#REF!</v>
      </c>
      <c r="S87" s="42" t="e">
        <f t="shared" si="5"/>
        <v>#REF!</v>
      </c>
    </row>
    <row r="88" spans="2:19" ht="15" x14ac:dyDescent="0.3">
      <c r="B88" s="39">
        <f t="shared" si="4"/>
        <v>78</v>
      </c>
      <c r="C88" s="26">
        <v>24049003</v>
      </c>
      <c r="D88" s="27" t="s">
        <v>1542</v>
      </c>
      <c r="E88" s="42" t="s">
        <v>1907</v>
      </c>
      <c r="F88" s="42" t="s">
        <v>1943</v>
      </c>
      <c r="G88" s="42" t="s">
        <v>1943</v>
      </c>
      <c r="H88" s="42" t="s">
        <v>1943</v>
      </c>
      <c r="I88" s="42" t="s">
        <v>1942</v>
      </c>
      <c r="J88" s="42" t="s">
        <v>1943</v>
      </c>
      <c r="K88" s="42" t="s">
        <v>1947</v>
      </c>
      <c r="L88" s="42" t="s">
        <v>1948</v>
      </c>
      <c r="M88" s="39">
        <v>1</v>
      </c>
      <c r="N88" s="42" t="s">
        <v>1949</v>
      </c>
      <c r="O88" s="42" t="s">
        <v>1948</v>
      </c>
      <c r="P88" s="39">
        <v>1</v>
      </c>
      <c r="Q88" s="41" t="e">
        <f>AVERAGE(#REF!,#REF!,#REF!,M88,P88)</f>
        <v>#REF!</v>
      </c>
      <c r="R88" s="39" t="e">
        <f t="shared" si="3"/>
        <v>#REF!</v>
      </c>
      <c r="S88" s="42" t="e">
        <f t="shared" si="5"/>
        <v>#REF!</v>
      </c>
    </row>
    <row r="89" spans="2:19" ht="15" x14ac:dyDescent="0.3">
      <c r="B89" s="39">
        <f t="shared" si="4"/>
        <v>79</v>
      </c>
      <c r="C89" s="26">
        <v>24049004</v>
      </c>
      <c r="D89" s="27" t="s">
        <v>1543</v>
      </c>
      <c r="E89" s="42" t="s">
        <v>1907</v>
      </c>
      <c r="F89" s="42" t="s">
        <v>1943</v>
      </c>
      <c r="G89" s="42" t="s">
        <v>1943</v>
      </c>
      <c r="H89" s="42" t="s">
        <v>1943</v>
      </c>
      <c r="I89" s="42" t="s">
        <v>1942</v>
      </c>
      <c r="J89" s="42" t="s">
        <v>1943</v>
      </c>
      <c r="K89" s="42" t="s">
        <v>1947</v>
      </c>
      <c r="L89" s="42" t="s">
        <v>1948</v>
      </c>
      <c r="M89" s="39">
        <v>1</v>
      </c>
      <c r="N89" s="42" t="s">
        <v>1949</v>
      </c>
      <c r="O89" s="42" t="s">
        <v>1948</v>
      </c>
      <c r="P89" s="39">
        <v>1</v>
      </c>
      <c r="Q89" s="41" t="e">
        <f>AVERAGE(#REF!,#REF!,#REF!,M89,P89)</f>
        <v>#REF!</v>
      </c>
      <c r="R89" s="39" t="e">
        <f t="shared" si="3"/>
        <v>#REF!</v>
      </c>
      <c r="S89" s="42" t="e">
        <f t="shared" si="5"/>
        <v>#REF!</v>
      </c>
    </row>
    <row r="90" spans="2:19" ht="15" x14ac:dyDescent="0.3">
      <c r="B90" s="39">
        <f t="shared" si="4"/>
        <v>80</v>
      </c>
      <c r="C90" s="26">
        <v>24050001</v>
      </c>
      <c r="D90" s="27" t="s">
        <v>1544</v>
      </c>
      <c r="E90" s="42" t="s">
        <v>1907</v>
      </c>
      <c r="F90" s="42" t="s">
        <v>1943</v>
      </c>
      <c r="G90" s="42" t="s">
        <v>1943</v>
      </c>
      <c r="H90" s="42" t="s">
        <v>1945</v>
      </c>
      <c r="I90" s="42" t="s">
        <v>1942</v>
      </c>
      <c r="J90" s="42" t="s">
        <v>1943</v>
      </c>
      <c r="K90" s="42" t="s">
        <v>1947</v>
      </c>
      <c r="L90" s="42" t="s">
        <v>1948</v>
      </c>
      <c r="M90" s="39">
        <v>1</v>
      </c>
      <c r="N90" s="42" t="s">
        <v>1949</v>
      </c>
      <c r="O90" s="42" t="s">
        <v>1948</v>
      </c>
      <c r="P90" s="39">
        <v>1</v>
      </c>
      <c r="Q90" s="41" t="e">
        <f>AVERAGE(#REF!,#REF!,#REF!,M90,P90)</f>
        <v>#REF!</v>
      </c>
      <c r="R90" s="39" t="e">
        <f t="shared" si="3"/>
        <v>#REF!</v>
      </c>
      <c r="S90" s="42" t="e">
        <f t="shared" si="5"/>
        <v>#REF!</v>
      </c>
    </row>
    <row r="91" spans="2:19" ht="15" x14ac:dyDescent="0.3">
      <c r="B91" s="39">
        <f t="shared" si="4"/>
        <v>81</v>
      </c>
      <c r="C91" s="26">
        <v>24050002</v>
      </c>
      <c r="D91" s="27" t="s">
        <v>1545</v>
      </c>
      <c r="E91" s="42" t="s">
        <v>1907</v>
      </c>
      <c r="F91" s="42" t="s">
        <v>1943</v>
      </c>
      <c r="G91" s="42" t="s">
        <v>1943</v>
      </c>
      <c r="H91" s="42" t="s">
        <v>1945</v>
      </c>
      <c r="I91" s="42" t="s">
        <v>1942</v>
      </c>
      <c r="J91" s="42" t="s">
        <v>1943</v>
      </c>
      <c r="K91" s="42" t="s">
        <v>1947</v>
      </c>
      <c r="L91" s="42" t="s">
        <v>1948</v>
      </c>
      <c r="M91" s="39">
        <v>2</v>
      </c>
      <c r="N91" s="42" t="s">
        <v>1949</v>
      </c>
      <c r="O91" s="42" t="s">
        <v>1948</v>
      </c>
      <c r="P91" s="39">
        <v>2</v>
      </c>
      <c r="Q91" s="41" t="e">
        <f>AVERAGE(#REF!,#REF!,#REF!,M91,P91)</f>
        <v>#REF!</v>
      </c>
      <c r="R91" s="39" t="e">
        <f t="shared" si="3"/>
        <v>#REF!</v>
      </c>
      <c r="S91" s="42" t="e">
        <f t="shared" si="5"/>
        <v>#REF!</v>
      </c>
    </row>
    <row r="92" spans="2:19" ht="15" x14ac:dyDescent="0.3">
      <c r="B92" s="39">
        <f t="shared" si="4"/>
        <v>82</v>
      </c>
      <c r="C92" s="26">
        <v>24051001</v>
      </c>
      <c r="D92" s="27" t="s">
        <v>1546</v>
      </c>
      <c r="E92" s="42" t="s">
        <v>1920</v>
      </c>
      <c r="F92" s="42" t="s">
        <v>1942</v>
      </c>
      <c r="G92" s="42" t="s">
        <v>1943</v>
      </c>
      <c r="H92" s="42" t="s">
        <v>1945</v>
      </c>
      <c r="I92" s="42" t="s">
        <v>1942</v>
      </c>
      <c r="J92" s="42" t="s">
        <v>1943</v>
      </c>
      <c r="K92" s="42" t="s">
        <v>1947</v>
      </c>
      <c r="L92" s="42" t="s">
        <v>1948</v>
      </c>
      <c r="M92" s="39">
        <v>1</v>
      </c>
      <c r="N92" s="42" t="s">
        <v>1949</v>
      </c>
      <c r="O92" s="42" t="s">
        <v>1948</v>
      </c>
      <c r="P92" s="39">
        <v>1</v>
      </c>
      <c r="Q92" s="41" t="e">
        <f>AVERAGE(#REF!,#REF!,#REF!,M92,P92)</f>
        <v>#REF!</v>
      </c>
      <c r="R92" s="39" t="e">
        <f t="shared" si="3"/>
        <v>#REF!</v>
      </c>
      <c r="S92" s="42" t="e">
        <f t="shared" si="5"/>
        <v>#REF!</v>
      </c>
    </row>
    <row r="93" spans="2:19" ht="15" x14ac:dyDescent="0.3">
      <c r="B93" s="39">
        <f t="shared" si="4"/>
        <v>83</v>
      </c>
      <c r="C93" s="26">
        <v>24053001</v>
      </c>
      <c r="D93" s="27" t="s">
        <v>1547</v>
      </c>
      <c r="E93" s="42" t="s">
        <v>1907</v>
      </c>
      <c r="F93" s="42" t="s">
        <v>1943</v>
      </c>
      <c r="G93" s="42" t="s">
        <v>1943</v>
      </c>
      <c r="H93" s="42" t="s">
        <v>1945</v>
      </c>
      <c r="I93" s="42" t="s">
        <v>1942</v>
      </c>
      <c r="J93" s="42" t="s">
        <v>1943</v>
      </c>
      <c r="K93" s="42" t="s">
        <v>1947</v>
      </c>
      <c r="L93" s="42" t="s">
        <v>1948</v>
      </c>
      <c r="M93" s="39">
        <v>1</v>
      </c>
      <c r="N93" s="42" t="s">
        <v>1949</v>
      </c>
      <c r="O93" s="42" t="s">
        <v>1948</v>
      </c>
      <c r="P93" s="39">
        <v>2</v>
      </c>
      <c r="Q93" s="41" t="e">
        <f>AVERAGE(#REF!,#REF!,#REF!,M93,P93)</f>
        <v>#REF!</v>
      </c>
      <c r="R93" s="39" t="e">
        <f t="shared" si="3"/>
        <v>#REF!</v>
      </c>
      <c r="S93" s="42" t="e">
        <f t="shared" si="5"/>
        <v>#REF!</v>
      </c>
    </row>
    <row r="94" spans="2:19" ht="15" x14ac:dyDescent="0.3">
      <c r="B94" s="39">
        <f t="shared" si="4"/>
        <v>84</v>
      </c>
      <c r="C94" s="26">
        <v>24053002</v>
      </c>
      <c r="D94" s="27" t="s">
        <v>1548</v>
      </c>
      <c r="E94" s="42" t="s">
        <v>1907</v>
      </c>
      <c r="F94" s="42" t="s">
        <v>1943</v>
      </c>
      <c r="G94" s="42" t="s">
        <v>1943</v>
      </c>
      <c r="H94" s="42" t="s">
        <v>1945</v>
      </c>
      <c r="I94" s="42" t="s">
        <v>1942</v>
      </c>
      <c r="J94" s="42" t="s">
        <v>1943</v>
      </c>
      <c r="K94" s="42" t="s">
        <v>1947</v>
      </c>
      <c r="L94" s="42" t="s">
        <v>1948</v>
      </c>
      <c r="M94" s="39">
        <v>3</v>
      </c>
      <c r="N94" s="42" t="s">
        <v>1949</v>
      </c>
      <c r="O94" s="42" t="s">
        <v>1948</v>
      </c>
      <c r="P94" s="39">
        <v>4</v>
      </c>
      <c r="Q94" s="41" t="e">
        <f>AVERAGE(#REF!,#REF!,#REF!,M94,P94)</f>
        <v>#REF!</v>
      </c>
      <c r="R94" s="39" t="e">
        <f t="shared" si="3"/>
        <v>#REF!</v>
      </c>
      <c r="S94" s="42" t="e">
        <f t="shared" si="5"/>
        <v>#REF!</v>
      </c>
    </row>
    <row r="95" spans="2:19" ht="15" x14ac:dyDescent="0.3">
      <c r="B95" s="39">
        <f t="shared" si="4"/>
        <v>85</v>
      </c>
      <c r="C95" s="26">
        <v>24055001</v>
      </c>
      <c r="D95" s="27" t="s">
        <v>1549</v>
      </c>
      <c r="E95" s="42" t="s">
        <v>1907</v>
      </c>
      <c r="F95" s="42" t="s">
        <v>1943</v>
      </c>
      <c r="G95" s="42" t="s">
        <v>1943</v>
      </c>
      <c r="H95" s="42" t="s">
        <v>1945</v>
      </c>
      <c r="I95" s="42" t="s">
        <v>1942</v>
      </c>
      <c r="J95" s="42" t="s">
        <v>1943</v>
      </c>
      <c r="K95" s="42" t="s">
        <v>1947</v>
      </c>
      <c r="L95" s="42" t="s">
        <v>1948</v>
      </c>
      <c r="M95" s="39">
        <v>2</v>
      </c>
      <c r="N95" s="42" t="s">
        <v>1949</v>
      </c>
      <c r="O95" s="42" t="s">
        <v>1948</v>
      </c>
      <c r="P95" s="39">
        <v>2</v>
      </c>
      <c r="Q95" s="41" t="e">
        <f>AVERAGE(#REF!,#REF!,#REF!,M95,P95)</f>
        <v>#REF!</v>
      </c>
      <c r="R95" s="39" t="e">
        <f t="shared" si="3"/>
        <v>#REF!</v>
      </c>
      <c r="S95" s="42" t="e">
        <f t="shared" si="5"/>
        <v>#REF!</v>
      </c>
    </row>
    <row r="96" spans="2:19" ht="15" x14ac:dyDescent="0.3">
      <c r="B96" s="39">
        <f t="shared" si="4"/>
        <v>86</v>
      </c>
      <c r="C96" s="26">
        <v>24055002</v>
      </c>
      <c r="D96" s="27" t="s">
        <v>1550</v>
      </c>
      <c r="E96" s="42" t="s">
        <v>1907</v>
      </c>
      <c r="F96" s="42" t="s">
        <v>1943</v>
      </c>
      <c r="G96" s="42" t="s">
        <v>1943</v>
      </c>
      <c r="H96" s="42" t="s">
        <v>1943</v>
      </c>
      <c r="I96" s="42" t="s">
        <v>1942</v>
      </c>
      <c r="J96" s="42" t="s">
        <v>1943</v>
      </c>
      <c r="K96" s="42" t="s">
        <v>1947</v>
      </c>
      <c r="L96" s="42" t="s">
        <v>1948</v>
      </c>
      <c r="M96" s="39">
        <v>1</v>
      </c>
      <c r="N96" s="42" t="s">
        <v>1949</v>
      </c>
      <c r="O96" s="42" t="s">
        <v>1948</v>
      </c>
      <c r="P96" s="39">
        <v>2</v>
      </c>
      <c r="Q96" s="41" t="e">
        <f>AVERAGE(#REF!,#REF!,#REF!,M96,P96)</f>
        <v>#REF!</v>
      </c>
      <c r="R96" s="39" t="e">
        <f t="shared" si="3"/>
        <v>#REF!</v>
      </c>
      <c r="S96" s="42" t="e">
        <f t="shared" si="5"/>
        <v>#REF!</v>
      </c>
    </row>
    <row r="97" spans="2:19" ht="15" x14ac:dyDescent="0.3">
      <c r="B97" s="39">
        <f t="shared" si="4"/>
        <v>87</v>
      </c>
      <c r="C97" s="26">
        <v>24055003</v>
      </c>
      <c r="D97" s="27" t="s">
        <v>1551</v>
      </c>
      <c r="E97" s="42" t="s">
        <v>1907</v>
      </c>
      <c r="F97" s="42" t="s">
        <v>1943</v>
      </c>
      <c r="G97" s="42" t="s">
        <v>1943</v>
      </c>
      <c r="H97" s="42" t="s">
        <v>1945</v>
      </c>
      <c r="I97" s="42" t="s">
        <v>1942</v>
      </c>
      <c r="J97" s="42" t="s">
        <v>1943</v>
      </c>
      <c r="K97" s="42" t="s">
        <v>1947</v>
      </c>
      <c r="L97" s="42" t="s">
        <v>1948</v>
      </c>
      <c r="M97" s="39">
        <v>1</v>
      </c>
      <c r="N97" s="42" t="s">
        <v>1949</v>
      </c>
      <c r="O97" s="42" t="s">
        <v>1948</v>
      </c>
      <c r="P97" s="39">
        <v>1</v>
      </c>
      <c r="Q97" s="41" t="e">
        <f>AVERAGE(#REF!,#REF!,#REF!,M97,P97)</f>
        <v>#REF!</v>
      </c>
      <c r="R97" s="39" t="e">
        <f t="shared" si="3"/>
        <v>#REF!</v>
      </c>
      <c r="S97" s="42" t="e">
        <f t="shared" si="5"/>
        <v>#REF!</v>
      </c>
    </row>
    <row r="98" spans="2:19" ht="15" x14ac:dyDescent="0.3">
      <c r="B98" s="39">
        <f t="shared" si="4"/>
        <v>88</v>
      </c>
      <c r="C98" s="26">
        <v>24055004</v>
      </c>
      <c r="D98" s="27" t="s">
        <v>1552</v>
      </c>
      <c r="E98" s="42" t="s">
        <v>1907</v>
      </c>
      <c r="F98" s="42" t="s">
        <v>1943</v>
      </c>
      <c r="G98" s="42" t="s">
        <v>1943</v>
      </c>
      <c r="H98" s="42" t="s">
        <v>1945</v>
      </c>
      <c r="I98" s="42" t="s">
        <v>1942</v>
      </c>
      <c r="J98" s="42" t="s">
        <v>1943</v>
      </c>
      <c r="K98" s="42" t="s">
        <v>1947</v>
      </c>
      <c r="L98" s="42" t="s">
        <v>1948</v>
      </c>
      <c r="M98" s="39">
        <v>1</v>
      </c>
      <c r="N98" s="42" t="s">
        <v>1949</v>
      </c>
      <c r="O98" s="42" t="s">
        <v>1948</v>
      </c>
      <c r="P98" s="39">
        <v>1</v>
      </c>
      <c r="Q98" s="41" t="e">
        <f>AVERAGE(#REF!,#REF!,#REF!,M98,P98)</f>
        <v>#REF!</v>
      </c>
      <c r="R98" s="39" t="e">
        <f t="shared" si="3"/>
        <v>#REF!</v>
      </c>
      <c r="S98" s="42" t="e">
        <f t="shared" si="5"/>
        <v>#REF!</v>
      </c>
    </row>
    <row r="99" spans="2:19" ht="15" x14ac:dyDescent="0.3">
      <c r="B99" s="39">
        <f t="shared" si="4"/>
        <v>89</v>
      </c>
      <c r="C99" s="26">
        <v>24056001</v>
      </c>
      <c r="D99" s="27" t="s">
        <v>1553</v>
      </c>
      <c r="E99" s="42" t="s">
        <v>1920</v>
      </c>
      <c r="F99" s="42" t="s">
        <v>1942</v>
      </c>
      <c r="G99" s="42" t="s">
        <v>1943</v>
      </c>
      <c r="H99" s="42" t="s">
        <v>1945</v>
      </c>
      <c r="I99" s="42" t="s">
        <v>1942</v>
      </c>
      <c r="J99" s="42" t="s">
        <v>1943</v>
      </c>
      <c r="K99" s="42" t="s">
        <v>1947</v>
      </c>
      <c r="L99" s="42" t="s">
        <v>1948</v>
      </c>
      <c r="M99" s="39">
        <v>1</v>
      </c>
      <c r="N99" s="42" t="s">
        <v>1949</v>
      </c>
      <c r="O99" s="42" t="s">
        <v>1948</v>
      </c>
      <c r="P99" s="39">
        <v>2</v>
      </c>
      <c r="Q99" s="41" t="e">
        <f>AVERAGE(#REF!,#REF!,#REF!,M99,P99)</f>
        <v>#REF!</v>
      </c>
      <c r="R99" s="39" t="e">
        <f t="shared" si="3"/>
        <v>#REF!</v>
      </c>
      <c r="S99" s="42" t="e">
        <f t="shared" si="5"/>
        <v>#REF!</v>
      </c>
    </row>
    <row r="100" spans="2:19" ht="15" x14ac:dyDescent="0.3">
      <c r="B100" s="39">
        <f t="shared" si="4"/>
        <v>90</v>
      </c>
      <c r="C100" s="26">
        <v>24056002</v>
      </c>
      <c r="D100" s="27" t="s">
        <v>1524</v>
      </c>
      <c r="E100" s="42" t="s">
        <v>1920</v>
      </c>
      <c r="F100" s="42" t="s">
        <v>1942</v>
      </c>
      <c r="G100" s="42" t="s">
        <v>1943</v>
      </c>
      <c r="H100" s="42" t="s">
        <v>1945</v>
      </c>
      <c r="I100" s="42" t="s">
        <v>1942</v>
      </c>
      <c r="J100" s="42" t="s">
        <v>1943</v>
      </c>
      <c r="K100" s="42" t="s">
        <v>1947</v>
      </c>
      <c r="L100" s="42" t="s">
        <v>1948</v>
      </c>
      <c r="M100" s="39">
        <v>1</v>
      </c>
      <c r="N100" s="42" t="s">
        <v>1949</v>
      </c>
      <c r="O100" s="42" t="s">
        <v>1948</v>
      </c>
      <c r="P100" s="39">
        <v>1</v>
      </c>
      <c r="Q100" s="41" t="e">
        <f>AVERAGE(#REF!,#REF!,#REF!,M100,P100)</f>
        <v>#REF!</v>
      </c>
      <c r="R100" s="39" t="e">
        <f t="shared" si="3"/>
        <v>#REF!</v>
      </c>
      <c r="S100" s="42" t="e">
        <f t="shared" si="5"/>
        <v>#REF!</v>
      </c>
    </row>
    <row r="101" spans="2:19" ht="15" x14ac:dyDescent="0.3">
      <c r="B101" s="39">
        <f t="shared" si="4"/>
        <v>91</v>
      </c>
      <c r="C101" s="26">
        <v>24056003</v>
      </c>
      <c r="D101" s="27" t="s">
        <v>1554</v>
      </c>
      <c r="E101" s="42" t="s">
        <v>1920</v>
      </c>
      <c r="F101" s="42" t="s">
        <v>1942</v>
      </c>
      <c r="G101" s="42" t="s">
        <v>1943</v>
      </c>
      <c r="H101" s="42" t="s">
        <v>1945</v>
      </c>
      <c r="I101" s="42" t="s">
        <v>1942</v>
      </c>
      <c r="J101" s="42" t="s">
        <v>1943</v>
      </c>
      <c r="K101" s="42" t="s">
        <v>1947</v>
      </c>
      <c r="L101" s="42" t="s">
        <v>1948</v>
      </c>
      <c r="M101" s="39">
        <v>2</v>
      </c>
      <c r="N101" s="42" t="s">
        <v>1949</v>
      </c>
      <c r="O101" s="42" t="s">
        <v>1948</v>
      </c>
      <c r="P101" s="39">
        <v>3</v>
      </c>
      <c r="Q101" s="41" t="e">
        <f>AVERAGE(#REF!,#REF!,#REF!,M101,P101)</f>
        <v>#REF!</v>
      </c>
      <c r="R101" s="39" t="e">
        <f t="shared" si="3"/>
        <v>#REF!</v>
      </c>
      <c r="S101" s="42" t="e">
        <f t="shared" si="5"/>
        <v>#REF!</v>
      </c>
    </row>
    <row r="102" spans="2:19" ht="15" x14ac:dyDescent="0.3">
      <c r="B102" s="39">
        <f t="shared" si="4"/>
        <v>92</v>
      </c>
      <c r="C102" s="26">
        <v>24056004</v>
      </c>
      <c r="D102" s="27" t="s">
        <v>1544</v>
      </c>
      <c r="E102" s="42" t="s">
        <v>1920</v>
      </c>
      <c r="F102" s="42" t="s">
        <v>1942</v>
      </c>
      <c r="G102" s="42" t="s">
        <v>1943</v>
      </c>
      <c r="H102" s="42" t="s">
        <v>1946</v>
      </c>
      <c r="I102" s="42" t="s">
        <v>1942</v>
      </c>
      <c r="J102" s="42" t="s">
        <v>1943</v>
      </c>
      <c r="K102" s="42" t="s">
        <v>1947</v>
      </c>
      <c r="L102" s="42" t="s">
        <v>1948</v>
      </c>
      <c r="M102" s="39">
        <v>2</v>
      </c>
      <c r="N102" s="42" t="s">
        <v>1949</v>
      </c>
      <c r="O102" s="42" t="s">
        <v>1948</v>
      </c>
      <c r="P102" s="39">
        <v>2</v>
      </c>
      <c r="Q102" s="41" t="e">
        <f>AVERAGE(#REF!,#REF!,#REF!,M102,P102)</f>
        <v>#REF!</v>
      </c>
      <c r="R102" s="39" t="e">
        <f t="shared" si="3"/>
        <v>#REF!</v>
      </c>
      <c r="S102" s="42" t="e">
        <f t="shared" si="5"/>
        <v>#REF!</v>
      </c>
    </row>
    <row r="103" spans="2:19" ht="15" x14ac:dyDescent="0.3">
      <c r="B103" s="39">
        <f t="shared" si="4"/>
        <v>93</v>
      </c>
      <c r="C103" s="26">
        <v>24057001</v>
      </c>
      <c r="D103" s="27" t="s">
        <v>1555</v>
      </c>
      <c r="E103" s="42" t="s">
        <v>1920</v>
      </c>
      <c r="F103" s="42" t="s">
        <v>1942</v>
      </c>
      <c r="G103" s="42" t="s">
        <v>1943</v>
      </c>
      <c r="H103" s="42" t="s">
        <v>1943</v>
      </c>
      <c r="I103" s="42" t="s">
        <v>1942</v>
      </c>
      <c r="J103" s="42" t="s">
        <v>1943</v>
      </c>
      <c r="K103" s="42" t="s">
        <v>1947</v>
      </c>
      <c r="L103" s="42" t="s">
        <v>1948</v>
      </c>
      <c r="M103" s="39">
        <v>1</v>
      </c>
      <c r="N103" s="42" t="s">
        <v>1949</v>
      </c>
      <c r="O103" s="42" t="s">
        <v>1948</v>
      </c>
      <c r="P103" s="39">
        <v>2</v>
      </c>
      <c r="Q103" s="41" t="e">
        <f>AVERAGE(#REF!,#REF!,#REF!,M103,P103)</f>
        <v>#REF!</v>
      </c>
      <c r="R103" s="39" t="e">
        <f t="shared" si="3"/>
        <v>#REF!</v>
      </c>
      <c r="S103" s="42" t="e">
        <f>IF(AND(Q103&gt;=0,Q103&lt;=0.5),"PEMELIHARAAN RUTIN",IF(AND(Q103&gt;0.06,Q103&lt;=1.5),"PEMELIHARAAN RUTIN *)",IF(AND(Q103&gt;1.5,Q103&lt;=2.5),"PERBAIKAN/REHABILITASI",IF(AND(Q103&gt;2.5,Q103&lt;=3.5),"REHABILITASI",IF(AND(Q103&gt;3.5,Q103&lt;=4.5),"PENGGANTIAN",IF(AND(Q103&gt;4.6,Q103&lt;=5),"PEMBANGUNAN JEMBATAN BARU",0))))))</f>
        <v>#REF!</v>
      </c>
    </row>
    <row r="104" spans="2:19" ht="15" x14ac:dyDescent="0.3">
      <c r="B104" s="39">
        <f t="shared" si="4"/>
        <v>94</v>
      </c>
      <c r="C104" s="26">
        <v>24057002</v>
      </c>
      <c r="D104" s="27" t="s">
        <v>1556</v>
      </c>
      <c r="E104" s="42" t="s">
        <v>1920</v>
      </c>
      <c r="F104" s="42" t="s">
        <v>1942</v>
      </c>
      <c r="G104" s="42" t="s">
        <v>1943</v>
      </c>
      <c r="H104" s="42" t="s">
        <v>1945</v>
      </c>
      <c r="I104" s="42" t="s">
        <v>1942</v>
      </c>
      <c r="J104" s="42" t="s">
        <v>1943</v>
      </c>
      <c r="K104" s="42" t="s">
        <v>1947</v>
      </c>
      <c r="L104" s="42" t="s">
        <v>1948</v>
      </c>
      <c r="M104" s="39">
        <v>2</v>
      </c>
      <c r="N104" s="42" t="s">
        <v>1949</v>
      </c>
      <c r="O104" s="42" t="s">
        <v>1948</v>
      </c>
      <c r="P104" s="39">
        <v>2</v>
      </c>
      <c r="Q104" s="41" t="e">
        <f>AVERAGE(#REF!,#REF!,#REF!,M104,P104)</f>
        <v>#REF!</v>
      </c>
      <c r="R104" s="39" t="e">
        <f t="shared" si="3"/>
        <v>#REF!</v>
      </c>
      <c r="S104" s="42" t="e">
        <f t="shared" si="5"/>
        <v>#REF!</v>
      </c>
    </row>
    <row r="105" spans="2:19" ht="15" x14ac:dyDescent="0.3">
      <c r="B105" s="39">
        <f t="shared" si="4"/>
        <v>95</v>
      </c>
      <c r="C105" s="26">
        <v>24057003</v>
      </c>
      <c r="D105" s="27" t="s">
        <v>1557</v>
      </c>
      <c r="E105" s="42" t="s">
        <v>1920</v>
      </c>
      <c r="F105" s="42" t="s">
        <v>1942</v>
      </c>
      <c r="G105" s="42" t="s">
        <v>1943</v>
      </c>
      <c r="H105" s="42" t="s">
        <v>1943</v>
      </c>
      <c r="I105" s="42" t="s">
        <v>1942</v>
      </c>
      <c r="J105" s="42" t="s">
        <v>1943</v>
      </c>
      <c r="K105" s="42" t="s">
        <v>1947</v>
      </c>
      <c r="L105" s="42" t="s">
        <v>1948</v>
      </c>
      <c r="M105" s="39">
        <v>2</v>
      </c>
      <c r="N105" s="42" t="s">
        <v>1949</v>
      </c>
      <c r="O105" s="42" t="s">
        <v>1948</v>
      </c>
      <c r="P105" s="39">
        <v>3</v>
      </c>
      <c r="Q105" s="41" t="e">
        <f>AVERAGE(#REF!,#REF!,#REF!,M105,P105)</f>
        <v>#REF!</v>
      </c>
      <c r="R105" s="39" t="e">
        <f t="shared" si="3"/>
        <v>#REF!</v>
      </c>
      <c r="S105" s="42" t="e">
        <f t="shared" si="5"/>
        <v>#REF!</v>
      </c>
    </row>
    <row r="106" spans="2:19" ht="15" x14ac:dyDescent="0.3">
      <c r="B106" s="39">
        <f t="shared" si="4"/>
        <v>96</v>
      </c>
      <c r="C106" s="26">
        <v>24057004</v>
      </c>
      <c r="D106" s="27" t="s">
        <v>1558</v>
      </c>
      <c r="E106" s="42" t="s">
        <v>1920</v>
      </c>
      <c r="F106" s="42" t="s">
        <v>1942</v>
      </c>
      <c r="G106" s="42" t="s">
        <v>1943</v>
      </c>
      <c r="H106" s="42" t="s">
        <v>1943</v>
      </c>
      <c r="I106" s="42" t="s">
        <v>1942</v>
      </c>
      <c r="J106" s="42" t="s">
        <v>1943</v>
      </c>
      <c r="K106" s="42" t="s">
        <v>1947</v>
      </c>
      <c r="L106" s="42" t="s">
        <v>1948</v>
      </c>
      <c r="M106" s="39">
        <v>1</v>
      </c>
      <c r="N106" s="42" t="s">
        <v>1949</v>
      </c>
      <c r="O106" s="42" t="s">
        <v>1948</v>
      </c>
      <c r="P106" s="39">
        <v>1</v>
      </c>
      <c r="Q106" s="41" t="e">
        <f>AVERAGE(#REF!,#REF!,#REF!,M106,P106)</f>
        <v>#REF!</v>
      </c>
      <c r="R106" s="39" t="e">
        <f t="shared" si="3"/>
        <v>#REF!</v>
      </c>
      <c r="S106" s="42" t="e">
        <f t="shared" si="5"/>
        <v>#REF!</v>
      </c>
    </row>
    <row r="107" spans="2:19" ht="15" x14ac:dyDescent="0.3">
      <c r="B107" s="39">
        <f t="shared" si="4"/>
        <v>97</v>
      </c>
      <c r="C107" s="26">
        <v>24057005</v>
      </c>
      <c r="D107" s="27" t="s">
        <v>1559</v>
      </c>
      <c r="E107" s="42" t="s">
        <v>1920</v>
      </c>
      <c r="F107" s="42" t="s">
        <v>1942</v>
      </c>
      <c r="G107" s="42" t="s">
        <v>1943</v>
      </c>
      <c r="H107" s="42" t="s">
        <v>1945</v>
      </c>
      <c r="I107" s="42" t="s">
        <v>1942</v>
      </c>
      <c r="J107" s="42" t="s">
        <v>1943</v>
      </c>
      <c r="K107" s="42" t="s">
        <v>1947</v>
      </c>
      <c r="L107" s="42" t="s">
        <v>1948</v>
      </c>
      <c r="M107" s="39">
        <v>1</v>
      </c>
      <c r="N107" s="42" t="s">
        <v>1949</v>
      </c>
      <c r="O107" s="42" t="s">
        <v>1948</v>
      </c>
      <c r="P107" s="39">
        <v>1</v>
      </c>
      <c r="Q107" s="41" t="e">
        <f>AVERAGE(#REF!,#REF!,#REF!,M107,P107)</f>
        <v>#REF!</v>
      </c>
      <c r="R107" s="39" t="e">
        <f t="shared" si="3"/>
        <v>#REF!</v>
      </c>
      <c r="S107" s="42" t="e">
        <f t="shared" si="5"/>
        <v>#REF!</v>
      </c>
    </row>
    <row r="108" spans="2:19" ht="15" x14ac:dyDescent="0.3">
      <c r="B108" s="39">
        <f t="shared" si="4"/>
        <v>98</v>
      </c>
      <c r="C108" s="26">
        <v>24058001</v>
      </c>
      <c r="D108" s="27" t="s">
        <v>1560</v>
      </c>
      <c r="E108" s="42" t="s">
        <v>1920</v>
      </c>
      <c r="F108" s="42" t="s">
        <v>1942</v>
      </c>
      <c r="G108" s="42" t="s">
        <v>1943</v>
      </c>
      <c r="H108" s="42" t="s">
        <v>1943</v>
      </c>
      <c r="I108" s="42" t="s">
        <v>1942</v>
      </c>
      <c r="J108" s="42" t="s">
        <v>1943</v>
      </c>
      <c r="K108" s="42" t="s">
        <v>1947</v>
      </c>
      <c r="L108" s="42" t="s">
        <v>1948</v>
      </c>
      <c r="M108" s="39">
        <v>2</v>
      </c>
      <c r="N108" s="42" t="s">
        <v>1949</v>
      </c>
      <c r="O108" s="42" t="s">
        <v>1948</v>
      </c>
      <c r="P108" s="39">
        <v>2</v>
      </c>
      <c r="Q108" s="41" t="e">
        <f>AVERAGE(#REF!,#REF!,#REF!,M108,P108)</f>
        <v>#REF!</v>
      </c>
      <c r="R108" s="39" t="e">
        <f t="shared" si="3"/>
        <v>#REF!</v>
      </c>
      <c r="S108" s="42" t="e">
        <f t="shared" si="5"/>
        <v>#REF!</v>
      </c>
    </row>
    <row r="109" spans="2:19" ht="15" x14ac:dyDescent="0.3">
      <c r="B109" s="39">
        <f t="shared" si="4"/>
        <v>99</v>
      </c>
      <c r="C109" s="26">
        <v>24058002</v>
      </c>
      <c r="D109" s="27" t="s">
        <v>1561</v>
      </c>
      <c r="E109" s="42" t="s">
        <v>1920</v>
      </c>
      <c r="F109" s="42" t="s">
        <v>1942</v>
      </c>
      <c r="G109" s="42" t="s">
        <v>1943</v>
      </c>
      <c r="H109" s="42" t="s">
        <v>1943</v>
      </c>
      <c r="I109" s="42" t="s">
        <v>1942</v>
      </c>
      <c r="J109" s="42" t="s">
        <v>1943</v>
      </c>
      <c r="K109" s="42" t="s">
        <v>1947</v>
      </c>
      <c r="L109" s="42" t="s">
        <v>1948</v>
      </c>
      <c r="M109" s="39">
        <v>1</v>
      </c>
      <c r="N109" s="42" t="s">
        <v>1949</v>
      </c>
      <c r="O109" s="42" t="s">
        <v>1948</v>
      </c>
      <c r="P109" s="39">
        <v>1</v>
      </c>
      <c r="Q109" s="41" t="e">
        <f>AVERAGE(#REF!,#REF!,#REF!,M109,P109)</f>
        <v>#REF!</v>
      </c>
      <c r="R109" s="39" t="e">
        <f t="shared" si="3"/>
        <v>#REF!</v>
      </c>
      <c r="S109" s="42" t="e">
        <f t="shared" si="5"/>
        <v>#REF!</v>
      </c>
    </row>
    <row r="110" spans="2:19" ht="15" x14ac:dyDescent="0.3">
      <c r="B110" s="39">
        <f t="shared" si="4"/>
        <v>100</v>
      </c>
      <c r="C110" s="26">
        <v>24058003</v>
      </c>
      <c r="D110" s="27" t="s">
        <v>1562</v>
      </c>
      <c r="E110" s="42" t="s">
        <v>1920</v>
      </c>
      <c r="F110" s="42" t="s">
        <v>1942</v>
      </c>
      <c r="G110" s="42" t="s">
        <v>1943</v>
      </c>
      <c r="H110" s="42" t="s">
        <v>1943</v>
      </c>
      <c r="I110" s="42" t="s">
        <v>1942</v>
      </c>
      <c r="J110" s="42" t="s">
        <v>1943</v>
      </c>
      <c r="K110" s="42" t="s">
        <v>1947</v>
      </c>
      <c r="L110" s="42" t="s">
        <v>1948</v>
      </c>
      <c r="M110" s="39">
        <v>1</v>
      </c>
      <c r="N110" s="42" t="s">
        <v>1949</v>
      </c>
      <c r="O110" s="42" t="s">
        <v>1948</v>
      </c>
      <c r="P110" s="39">
        <v>1</v>
      </c>
      <c r="Q110" s="41" t="e">
        <f>AVERAGE(#REF!,#REF!,#REF!,M110,P110)</f>
        <v>#REF!</v>
      </c>
      <c r="R110" s="39" t="e">
        <f t="shared" si="3"/>
        <v>#REF!</v>
      </c>
      <c r="S110" s="42" t="e">
        <f t="shared" si="5"/>
        <v>#REF!</v>
      </c>
    </row>
    <row r="111" spans="2:19" ht="15" x14ac:dyDescent="0.3">
      <c r="B111" s="39">
        <f t="shared" si="4"/>
        <v>101</v>
      </c>
      <c r="C111" s="26">
        <v>24058004</v>
      </c>
      <c r="D111" s="27" t="s">
        <v>1563</v>
      </c>
      <c r="E111" s="42" t="s">
        <v>1920</v>
      </c>
      <c r="F111" s="42" t="s">
        <v>1942</v>
      </c>
      <c r="G111" s="42" t="s">
        <v>1943</v>
      </c>
      <c r="H111" s="42" t="s">
        <v>1946</v>
      </c>
      <c r="I111" s="42" t="s">
        <v>1942</v>
      </c>
      <c r="J111" s="42" t="s">
        <v>1943</v>
      </c>
      <c r="K111" s="42" t="s">
        <v>1947</v>
      </c>
      <c r="L111" s="42" t="s">
        <v>1948</v>
      </c>
      <c r="M111" s="39">
        <v>1</v>
      </c>
      <c r="N111" s="42" t="s">
        <v>1949</v>
      </c>
      <c r="O111" s="42" t="s">
        <v>1948</v>
      </c>
      <c r="P111" s="39">
        <v>1</v>
      </c>
      <c r="Q111" s="41" t="e">
        <f>AVERAGE(#REF!,#REF!,#REF!,M111,P111)</f>
        <v>#REF!</v>
      </c>
      <c r="R111" s="39" t="e">
        <f t="shared" si="3"/>
        <v>#REF!</v>
      </c>
      <c r="S111" s="42" t="e">
        <f t="shared" si="5"/>
        <v>#REF!</v>
      </c>
    </row>
    <row r="112" spans="2:19" ht="15" x14ac:dyDescent="0.3">
      <c r="B112" s="39">
        <f t="shared" si="4"/>
        <v>102</v>
      </c>
      <c r="C112" s="26">
        <v>24058005</v>
      </c>
      <c r="D112" s="27" t="s">
        <v>1564</v>
      </c>
      <c r="E112" s="42" t="s">
        <v>1920</v>
      </c>
      <c r="F112" s="42" t="s">
        <v>1942</v>
      </c>
      <c r="G112" s="42" t="s">
        <v>1943</v>
      </c>
      <c r="H112" s="42" t="s">
        <v>1945</v>
      </c>
      <c r="I112" s="42" t="s">
        <v>1942</v>
      </c>
      <c r="J112" s="42" t="s">
        <v>1943</v>
      </c>
      <c r="K112" s="42" t="s">
        <v>1947</v>
      </c>
      <c r="L112" s="42" t="s">
        <v>1948</v>
      </c>
      <c r="M112" s="39">
        <v>2</v>
      </c>
      <c r="N112" s="42" t="s">
        <v>1949</v>
      </c>
      <c r="O112" s="42" t="s">
        <v>1948</v>
      </c>
      <c r="P112" s="39">
        <v>2</v>
      </c>
      <c r="Q112" s="41" t="e">
        <f>AVERAGE(#REF!,#REF!,#REF!,M112,P112)</f>
        <v>#REF!</v>
      </c>
      <c r="R112" s="39" t="e">
        <f t="shared" si="3"/>
        <v>#REF!</v>
      </c>
      <c r="S112" s="42" t="e">
        <f t="shared" si="5"/>
        <v>#REF!</v>
      </c>
    </row>
    <row r="113" spans="2:19" ht="15" x14ac:dyDescent="0.3">
      <c r="B113" s="39">
        <f t="shared" si="4"/>
        <v>103</v>
      </c>
      <c r="C113" s="26">
        <v>24058006</v>
      </c>
      <c r="D113" s="27" t="s">
        <v>1565</v>
      </c>
      <c r="E113" s="42" t="s">
        <v>1920</v>
      </c>
      <c r="F113" s="42" t="s">
        <v>1942</v>
      </c>
      <c r="G113" s="42" t="s">
        <v>1943</v>
      </c>
      <c r="H113" s="42" t="s">
        <v>1945</v>
      </c>
      <c r="I113" s="42" t="s">
        <v>1942</v>
      </c>
      <c r="J113" s="42" t="s">
        <v>1943</v>
      </c>
      <c r="K113" s="42" t="s">
        <v>1947</v>
      </c>
      <c r="L113" s="42" t="s">
        <v>1948</v>
      </c>
      <c r="M113" s="39">
        <v>1</v>
      </c>
      <c r="N113" s="42" t="s">
        <v>1949</v>
      </c>
      <c r="O113" s="42" t="s">
        <v>1948</v>
      </c>
      <c r="P113" s="39">
        <v>1</v>
      </c>
      <c r="Q113" s="41" t="e">
        <f>AVERAGE(#REF!,#REF!,#REF!,M113,P113)</f>
        <v>#REF!</v>
      </c>
      <c r="R113" s="39" t="e">
        <f t="shared" si="3"/>
        <v>#REF!</v>
      </c>
      <c r="S113" s="42" t="e">
        <f t="shared" si="5"/>
        <v>#REF!</v>
      </c>
    </row>
    <row r="114" spans="2:19" ht="15" x14ac:dyDescent="0.3">
      <c r="B114" s="39">
        <f t="shared" si="4"/>
        <v>104</v>
      </c>
      <c r="C114" s="26">
        <v>24058007</v>
      </c>
      <c r="D114" s="27" t="s">
        <v>1566</v>
      </c>
      <c r="E114" s="42" t="s">
        <v>1907</v>
      </c>
      <c r="F114" s="42" t="s">
        <v>1943</v>
      </c>
      <c r="G114" s="42" t="s">
        <v>1943</v>
      </c>
      <c r="H114" s="42" t="s">
        <v>1943</v>
      </c>
      <c r="I114" s="42" t="s">
        <v>1942</v>
      </c>
      <c r="J114" s="42" t="s">
        <v>1943</v>
      </c>
      <c r="K114" s="42" t="s">
        <v>1947</v>
      </c>
      <c r="L114" s="42" t="s">
        <v>1948</v>
      </c>
      <c r="M114" s="39">
        <v>1</v>
      </c>
      <c r="N114" s="42" t="s">
        <v>1949</v>
      </c>
      <c r="O114" s="42" t="s">
        <v>1948</v>
      </c>
      <c r="P114" s="39">
        <v>1</v>
      </c>
      <c r="Q114" s="41" t="e">
        <f>AVERAGE(#REF!,#REF!,#REF!,M114,P114)</f>
        <v>#REF!</v>
      </c>
      <c r="R114" s="39" t="e">
        <f t="shared" si="3"/>
        <v>#REF!</v>
      </c>
      <c r="S114" s="42" t="e">
        <f t="shared" si="5"/>
        <v>#REF!</v>
      </c>
    </row>
    <row r="115" spans="2:19" ht="15" x14ac:dyDescent="0.3">
      <c r="B115" s="39">
        <f t="shared" si="4"/>
        <v>105</v>
      </c>
      <c r="C115" s="26">
        <v>24059001</v>
      </c>
      <c r="D115" s="27" t="s">
        <v>1567</v>
      </c>
      <c r="E115" s="42" t="s">
        <v>1907</v>
      </c>
      <c r="F115" s="42" t="s">
        <v>1943</v>
      </c>
      <c r="G115" s="42" t="s">
        <v>1943</v>
      </c>
      <c r="H115" s="42" t="s">
        <v>1943</v>
      </c>
      <c r="I115" s="42" t="s">
        <v>1942</v>
      </c>
      <c r="J115" s="42" t="s">
        <v>1943</v>
      </c>
      <c r="K115" s="42" t="s">
        <v>1947</v>
      </c>
      <c r="L115" s="42" t="s">
        <v>1948</v>
      </c>
      <c r="M115" s="39">
        <v>4</v>
      </c>
      <c r="N115" s="42" t="s">
        <v>1949</v>
      </c>
      <c r="O115" s="42" t="s">
        <v>1948</v>
      </c>
      <c r="P115" s="39">
        <v>4</v>
      </c>
      <c r="Q115" s="41" t="e">
        <f>AVERAGE(#REF!,#REF!,#REF!,M115,P115)</f>
        <v>#REF!</v>
      </c>
      <c r="R115" s="39" t="e">
        <f t="shared" si="3"/>
        <v>#REF!</v>
      </c>
      <c r="S115" s="42" t="e">
        <f t="shared" si="5"/>
        <v>#REF!</v>
      </c>
    </row>
    <row r="116" spans="2:19" ht="15" x14ac:dyDescent="0.3">
      <c r="B116" s="39">
        <f t="shared" si="4"/>
        <v>106</v>
      </c>
      <c r="C116" s="26">
        <v>24059002</v>
      </c>
      <c r="D116" s="27" t="s">
        <v>1568</v>
      </c>
      <c r="E116" s="42" t="s">
        <v>1907</v>
      </c>
      <c r="F116" s="42" t="s">
        <v>1943</v>
      </c>
      <c r="G116" s="42" t="s">
        <v>1943</v>
      </c>
      <c r="H116" s="42" t="s">
        <v>1943</v>
      </c>
      <c r="I116" s="42" t="s">
        <v>1942</v>
      </c>
      <c r="J116" s="42" t="s">
        <v>1943</v>
      </c>
      <c r="K116" s="42" t="s">
        <v>1947</v>
      </c>
      <c r="L116" s="42" t="s">
        <v>1948</v>
      </c>
      <c r="M116" s="39">
        <v>1</v>
      </c>
      <c r="N116" s="42" t="s">
        <v>1949</v>
      </c>
      <c r="O116" s="42" t="s">
        <v>1948</v>
      </c>
      <c r="P116" s="39">
        <v>1</v>
      </c>
      <c r="Q116" s="41" t="e">
        <f>AVERAGE(#REF!,#REF!,#REF!,M116,P116)</f>
        <v>#REF!</v>
      </c>
      <c r="R116" s="39" t="e">
        <f t="shared" si="3"/>
        <v>#REF!</v>
      </c>
      <c r="S116" s="42" t="e">
        <f t="shared" si="5"/>
        <v>#REF!</v>
      </c>
    </row>
    <row r="117" spans="2:19" ht="15" x14ac:dyDescent="0.3">
      <c r="B117" s="39">
        <f t="shared" si="4"/>
        <v>107</v>
      </c>
      <c r="C117" s="26">
        <v>24062001</v>
      </c>
      <c r="D117" s="27" t="s">
        <v>1569</v>
      </c>
      <c r="E117" s="42" t="s">
        <v>1920</v>
      </c>
      <c r="F117" s="42" t="s">
        <v>1942</v>
      </c>
      <c r="G117" s="42" t="s">
        <v>1943</v>
      </c>
      <c r="H117" s="42" t="s">
        <v>1945</v>
      </c>
      <c r="I117" s="42" t="s">
        <v>1942</v>
      </c>
      <c r="J117" s="42" t="s">
        <v>1943</v>
      </c>
      <c r="K117" s="42" t="s">
        <v>1947</v>
      </c>
      <c r="L117" s="42" t="s">
        <v>1948</v>
      </c>
      <c r="M117" s="39">
        <v>1</v>
      </c>
      <c r="N117" s="42" t="s">
        <v>1949</v>
      </c>
      <c r="O117" s="42" t="s">
        <v>1948</v>
      </c>
      <c r="P117" s="39">
        <v>1</v>
      </c>
      <c r="Q117" s="41" t="e">
        <f>AVERAGE(#REF!,#REF!,#REF!,M117,P117)</f>
        <v>#REF!</v>
      </c>
      <c r="R117" s="39" t="e">
        <f t="shared" si="3"/>
        <v>#REF!</v>
      </c>
      <c r="S117" s="42" t="e">
        <f t="shared" si="5"/>
        <v>#REF!</v>
      </c>
    </row>
    <row r="118" spans="2:19" ht="15" x14ac:dyDescent="0.3">
      <c r="B118" s="39">
        <f t="shared" si="4"/>
        <v>108</v>
      </c>
      <c r="C118" s="26">
        <v>24062002</v>
      </c>
      <c r="D118" s="27" t="s">
        <v>1570</v>
      </c>
      <c r="E118" s="42" t="s">
        <v>1920</v>
      </c>
      <c r="F118" s="42" t="s">
        <v>1942</v>
      </c>
      <c r="G118" s="42" t="s">
        <v>1943</v>
      </c>
      <c r="H118" s="42" t="s">
        <v>1945</v>
      </c>
      <c r="I118" s="42" t="s">
        <v>1942</v>
      </c>
      <c r="J118" s="42" t="s">
        <v>1943</v>
      </c>
      <c r="K118" s="42" t="s">
        <v>1947</v>
      </c>
      <c r="L118" s="42" t="s">
        <v>1948</v>
      </c>
      <c r="M118" s="39">
        <v>1</v>
      </c>
      <c r="N118" s="42" t="s">
        <v>1949</v>
      </c>
      <c r="O118" s="42" t="s">
        <v>1948</v>
      </c>
      <c r="P118" s="39">
        <v>2</v>
      </c>
      <c r="Q118" s="41" t="e">
        <f>AVERAGE(#REF!,#REF!,#REF!,M118,P118)</f>
        <v>#REF!</v>
      </c>
      <c r="R118" s="39" t="e">
        <f t="shared" si="3"/>
        <v>#REF!</v>
      </c>
      <c r="S118" s="42" t="e">
        <f t="shared" si="5"/>
        <v>#REF!</v>
      </c>
    </row>
    <row r="119" spans="2:19" ht="15" x14ac:dyDescent="0.3">
      <c r="B119" s="39">
        <f t="shared" si="4"/>
        <v>109</v>
      </c>
      <c r="C119" s="26">
        <v>24062003</v>
      </c>
      <c r="D119" s="27" t="s">
        <v>1571</v>
      </c>
      <c r="E119" s="42" t="s">
        <v>1907</v>
      </c>
      <c r="F119" s="42" t="s">
        <v>1943</v>
      </c>
      <c r="G119" s="42" t="s">
        <v>1943</v>
      </c>
      <c r="H119" s="42" t="s">
        <v>1943</v>
      </c>
      <c r="I119" s="42" t="s">
        <v>1942</v>
      </c>
      <c r="J119" s="42" t="s">
        <v>1943</v>
      </c>
      <c r="K119" s="42" t="s">
        <v>1947</v>
      </c>
      <c r="L119" s="42" t="s">
        <v>1948</v>
      </c>
      <c r="M119" s="39">
        <v>1</v>
      </c>
      <c r="N119" s="42" t="s">
        <v>1949</v>
      </c>
      <c r="O119" s="42" t="s">
        <v>1948</v>
      </c>
      <c r="P119" s="39">
        <v>2</v>
      </c>
      <c r="Q119" s="41" t="e">
        <f>AVERAGE(#REF!,#REF!,#REF!,M119,P119)</f>
        <v>#REF!</v>
      </c>
      <c r="R119" s="39" t="e">
        <f t="shared" si="3"/>
        <v>#REF!</v>
      </c>
      <c r="S119" s="42" t="e">
        <f t="shared" si="5"/>
        <v>#REF!</v>
      </c>
    </row>
    <row r="120" spans="2:19" ht="15" x14ac:dyDescent="0.3">
      <c r="B120" s="39">
        <f t="shared" si="4"/>
        <v>110</v>
      </c>
      <c r="C120" s="26">
        <v>24062004</v>
      </c>
      <c r="D120" s="27" t="s">
        <v>1572</v>
      </c>
      <c r="E120" s="42" t="s">
        <v>1907</v>
      </c>
      <c r="F120" s="42" t="s">
        <v>1943</v>
      </c>
      <c r="G120" s="42" t="s">
        <v>1943</v>
      </c>
      <c r="H120" s="42" t="s">
        <v>1943</v>
      </c>
      <c r="I120" s="42" t="s">
        <v>1942</v>
      </c>
      <c r="J120" s="42" t="s">
        <v>1943</v>
      </c>
      <c r="K120" s="42" t="s">
        <v>1947</v>
      </c>
      <c r="L120" s="42" t="s">
        <v>1948</v>
      </c>
      <c r="M120" s="39">
        <v>1</v>
      </c>
      <c r="N120" s="42" t="s">
        <v>1949</v>
      </c>
      <c r="O120" s="42" t="s">
        <v>1948</v>
      </c>
      <c r="P120" s="39">
        <v>1</v>
      </c>
      <c r="Q120" s="41" t="e">
        <f>AVERAGE(#REF!,#REF!,#REF!,M120,P120)</f>
        <v>#REF!</v>
      </c>
      <c r="R120" s="39" t="e">
        <f t="shared" si="3"/>
        <v>#REF!</v>
      </c>
      <c r="S120" s="42" t="e">
        <f t="shared" si="5"/>
        <v>#REF!</v>
      </c>
    </row>
    <row r="121" spans="2:19" ht="15" x14ac:dyDescent="0.3">
      <c r="B121" s="39">
        <f t="shared" si="4"/>
        <v>111</v>
      </c>
      <c r="C121" s="26">
        <v>24062005</v>
      </c>
      <c r="D121" s="27" t="s">
        <v>1573</v>
      </c>
      <c r="E121" s="42" t="s">
        <v>1920</v>
      </c>
      <c r="F121" s="42" t="s">
        <v>1942</v>
      </c>
      <c r="G121" s="42" t="s">
        <v>1943</v>
      </c>
      <c r="H121" s="42" t="s">
        <v>1945</v>
      </c>
      <c r="I121" s="42" t="s">
        <v>1942</v>
      </c>
      <c r="J121" s="42" t="s">
        <v>1943</v>
      </c>
      <c r="K121" s="42" t="s">
        <v>1947</v>
      </c>
      <c r="L121" s="42" t="s">
        <v>1948</v>
      </c>
      <c r="M121" s="39">
        <v>1</v>
      </c>
      <c r="N121" s="42" t="s">
        <v>1949</v>
      </c>
      <c r="O121" s="42" t="s">
        <v>1948</v>
      </c>
      <c r="P121" s="39">
        <v>1</v>
      </c>
      <c r="Q121" s="41" t="e">
        <f>AVERAGE(#REF!,#REF!,#REF!,M121,P121)</f>
        <v>#REF!</v>
      </c>
      <c r="R121" s="39" t="e">
        <f t="shared" si="3"/>
        <v>#REF!</v>
      </c>
      <c r="S121" s="42" t="e">
        <f t="shared" si="5"/>
        <v>#REF!</v>
      </c>
    </row>
    <row r="122" spans="2:19" ht="15" x14ac:dyDescent="0.3">
      <c r="B122" s="39">
        <f t="shared" si="4"/>
        <v>112</v>
      </c>
      <c r="C122" s="26">
        <v>24063001</v>
      </c>
      <c r="D122" s="27" t="s">
        <v>1574</v>
      </c>
      <c r="E122" s="42" t="s">
        <v>1907</v>
      </c>
      <c r="F122" s="42" t="s">
        <v>1943</v>
      </c>
      <c r="G122" s="42" t="s">
        <v>1943</v>
      </c>
      <c r="H122" s="42" t="s">
        <v>1945</v>
      </c>
      <c r="I122" s="42" t="s">
        <v>1942</v>
      </c>
      <c r="J122" s="42" t="s">
        <v>1943</v>
      </c>
      <c r="K122" s="42" t="s">
        <v>1947</v>
      </c>
      <c r="L122" s="42" t="s">
        <v>1948</v>
      </c>
      <c r="M122" s="39">
        <v>1</v>
      </c>
      <c r="N122" s="42" t="s">
        <v>1949</v>
      </c>
      <c r="O122" s="42" t="s">
        <v>1948</v>
      </c>
      <c r="P122" s="39">
        <v>2</v>
      </c>
      <c r="Q122" s="41" t="e">
        <f>AVERAGE(#REF!,#REF!,#REF!,M122,P122)</f>
        <v>#REF!</v>
      </c>
      <c r="R122" s="39" t="e">
        <f t="shared" si="3"/>
        <v>#REF!</v>
      </c>
      <c r="S122" s="42" t="e">
        <f t="shared" si="5"/>
        <v>#REF!</v>
      </c>
    </row>
    <row r="123" spans="2:19" ht="15" x14ac:dyDescent="0.3">
      <c r="B123" s="39">
        <f t="shared" si="4"/>
        <v>113</v>
      </c>
      <c r="C123" s="26">
        <v>24068001</v>
      </c>
      <c r="D123" s="27" t="s">
        <v>1575</v>
      </c>
      <c r="E123" s="42" t="s">
        <v>1930</v>
      </c>
      <c r="F123" s="42" t="s">
        <v>1944</v>
      </c>
      <c r="G123" s="42" t="s">
        <v>1942</v>
      </c>
      <c r="H123" s="42" t="s">
        <v>1944</v>
      </c>
      <c r="I123" s="42" t="s">
        <v>1942</v>
      </c>
      <c r="J123" s="42" t="s">
        <v>1943</v>
      </c>
      <c r="K123" s="42" t="s">
        <v>1947</v>
      </c>
      <c r="L123" s="42" t="s">
        <v>1948</v>
      </c>
      <c r="M123" s="39">
        <v>1</v>
      </c>
      <c r="N123" s="42" t="s">
        <v>1949</v>
      </c>
      <c r="O123" s="42" t="s">
        <v>1948</v>
      </c>
      <c r="P123" s="39">
        <v>1</v>
      </c>
      <c r="Q123" s="41" t="e">
        <f>AVERAGE(#REF!,#REF!,#REF!,M123,P123)</f>
        <v>#REF!</v>
      </c>
      <c r="R123" s="39" t="e">
        <f t="shared" si="3"/>
        <v>#REF!</v>
      </c>
      <c r="S123" s="42" t="e">
        <f t="shared" si="5"/>
        <v>#REF!</v>
      </c>
    </row>
    <row r="124" spans="2:19" ht="15" x14ac:dyDescent="0.3">
      <c r="B124" s="39">
        <f t="shared" si="4"/>
        <v>114</v>
      </c>
      <c r="C124" s="26">
        <v>24068002</v>
      </c>
      <c r="D124" s="27" t="s">
        <v>1576</v>
      </c>
      <c r="E124" s="42" t="s">
        <v>1907</v>
      </c>
      <c r="F124" s="42" t="s">
        <v>1943</v>
      </c>
      <c r="G124" s="42" t="s">
        <v>1943</v>
      </c>
      <c r="H124" s="42" t="s">
        <v>1943</v>
      </c>
      <c r="I124" s="42" t="s">
        <v>1942</v>
      </c>
      <c r="J124" s="42" t="s">
        <v>1943</v>
      </c>
      <c r="K124" s="42" t="s">
        <v>1947</v>
      </c>
      <c r="L124" s="42" t="s">
        <v>1948</v>
      </c>
      <c r="M124" s="39">
        <v>3</v>
      </c>
      <c r="N124" s="42" t="s">
        <v>1949</v>
      </c>
      <c r="O124" s="42" t="s">
        <v>1948</v>
      </c>
      <c r="P124" s="39">
        <v>3</v>
      </c>
      <c r="Q124" s="41" t="e">
        <f>AVERAGE(#REF!,#REF!,#REF!,M124,P124)</f>
        <v>#REF!</v>
      </c>
      <c r="R124" s="39" t="e">
        <f t="shared" si="3"/>
        <v>#REF!</v>
      </c>
      <c r="S124" s="42" t="e">
        <f t="shared" si="5"/>
        <v>#REF!</v>
      </c>
    </row>
    <row r="125" spans="2:19" ht="15" x14ac:dyDescent="0.3">
      <c r="B125" s="39">
        <f t="shared" si="4"/>
        <v>115</v>
      </c>
      <c r="C125" s="26">
        <v>24070001</v>
      </c>
      <c r="D125" s="27" t="s">
        <v>1577</v>
      </c>
      <c r="E125" s="42" t="s">
        <v>1907</v>
      </c>
      <c r="F125" s="42" t="s">
        <v>1943</v>
      </c>
      <c r="G125" s="42" t="s">
        <v>1943</v>
      </c>
      <c r="H125" s="42" t="s">
        <v>1943</v>
      </c>
      <c r="I125" s="42" t="s">
        <v>1942</v>
      </c>
      <c r="J125" s="42" t="s">
        <v>1943</v>
      </c>
      <c r="K125" s="42" t="s">
        <v>1947</v>
      </c>
      <c r="L125" s="42" t="s">
        <v>1948</v>
      </c>
      <c r="M125" s="39">
        <v>1</v>
      </c>
      <c r="N125" s="42" t="s">
        <v>1949</v>
      </c>
      <c r="O125" s="42" t="s">
        <v>1948</v>
      </c>
      <c r="P125" s="39">
        <v>1</v>
      </c>
      <c r="Q125" s="41" t="e">
        <f>AVERAGE(#REF!,#REF!,#REF!,M125,P125)</f>
        <v>#REF!</v>
      </c>
      <c r="R125" s="39" t="e">
        <f t="shared" si="3"/>
        <v>#REF!</v>
      </c>
      <c r="S125" s="42" t="e">
        <f t="shared" si="5"/>
        <v>#REF!</v>
      </c>
    </row>
    <row r="126" spans="2:19" ht="15" x14ac:dyDescent="0.3">
      <c r="B126" s="39">
        <f t="shared" si="4"/>
        <v>116</v>
      </c>
      <c r="C126" s="26">
        <v>24070002</v>
      </c>
      <c r="D126" s="27" t="s">
        <v>1578</v>
      </c>
      <c r="E126" s="42" t="s">
        <v>1907</v>
      </c>
      <c r="F126" s="42" t="s">
        <v>1943</v>
      </c>
      <c r="G126" s="42" t="s">
        <v>1943</v>
      </c>
      <c r="H126" s="42" t="s">
        <v>1943</v>
      </c>
      <c r="I126" s="42" t="s">
        <v>1942</v>
      </c>
      <c r="J126" s="42" t="s">
        <v>1943</v>
      </c>
      <c r="K126" s="42" t="s">
        <v>1947</v>
      </c>
      <c r="L126" s="42" t="s">
        <v>1948</v>
      </c>
      <c r="M126" s="39">
        <v>1</v>
      </c>
      <c r="N126" s="42" t="s">
        <v>1949</v>
      </c>
      <c r="O126" s="42" t="s">
        <v>1948</v>
      </c>
      <c r="P126" s="39">
        <v>1</v>
      </c>
      <c r="Q126" s="41" t="e">
        <f>AVERAGE(#REF!,#REF!,#REF!,M126,P126)</f>
        <v>#REF!</v>
      </c>
      <c r="R126" s="39" t="e">
        <f t="shared" si="3"/>
        <v>#REF!</v>
      </c>
      <c r="S126" s="42" t="e">
        <f t="shared" si="5"/>
        <v>#REF!</v>
      </c>
    </row>
    <row r="127" spans="2:19" ht="15" x14ac:dyDescent="0.3">
      <c r="B127" s="39">
        <f t="shared" si="4"/>
        <v>117</v>
      </c>
      <c r="C127" s="26">
        <v>24070003</v>
      </c>
      <c r="D127" s="27" t="s">
        <v>1579</v>
      </c>
      <c r="E127" s="42" t="s">
        <v>1907</v>
      </c>
      <c r="F127" s="42" t="s">
        <v>1943</v>
      </c>
      <c r="G127" s="42" t="s">
        <v>1943</v>
      </c>
      <c r="H127" s="42" t="s">
        <v>1943</v>
      </c>
      <c r="I127" s="42" t="s">
        <v>1942</v>
      </c>
      <c r="J127" s="42" t="s">
        <v>1943</v>
      </c>
      <c r="K127" s="42" t="s">
        <v>1947</v>
      </c>
      <c r="L127" s="42" t="s">
        <v>1948</v>
      </c>
      <c r="M127" s="39">
        <v>1</v>
      </c>
      <c r="N127" s="42" t="s">
        <v>1949</v>
      </c>
      <c r="O127" s="42" t="s">
        <v>1948</v>
      </c>
      <c r="P127" s="39">
        <v>1</v>
      </c>
      <c r="Q127" s="41" t="e">
        <f>AVERAGE(#REF!,#REF!,#REF!,M127,P127)</f>
        <v>#REF!</v>
      </c>
      <c r="R127" s="39" t="e">
        <f t="shared" si="3"/>
        <v>#REF!</v>
      </c>
      <c r="S127" s="42" t="e">
        <f t="shared" si="5"/>
        <v>#REF!</v>
      </c>
    </row>
    <row r="128" spans="2:19" ht="15" x14ac:dyDescent="0.3">
      <c r="B128" s="39">
        <f t="shared" si="4"/>
        <v>118</v>
      </c>
      <c r="C128" s="26">
        <v>24072001</v>
      </c>
      <c r="D128" s="27" t="s">
        <v>1580</v>
      </c>
      <c r="E128" s="42" t="s">
        <v>1907</v>
      </c>
      <c r="F128" s="42" t="s">
        <v>1943</v>
      </c>
      <c r="G128" s="42" t="s">
        <v>1943</v>
      </c>
      <c r="H128" s="42" t="s">
        <v>1943</v>
      </c>
      <c r="I128" s="42" t="s">
        <v>1942</v>
      </c>
      <c r="J128" s="42" t="s">
        <v>1943</v>
      </c>
      <c r="K128" s="42" t="s">
        <v>1947</v>
      </c>
      <c r="L128" s="42" t="s">
        <v>1948</v>
      </c>
      <c r="M128" s="39">
        <v>1</v>
      </c>
      <c r="N128" s="42" t="s">
        <v>1949</v>
      </c>
      <c r="O128" s="42" t="s">
        <v>1948</v>
      </c>
      <c r="P128" s="39">
        <v>1</v>
      </c>
      <c r="Q128" s="41" t="e">
        <f>AVERAGE(#REF!,#REF!,#REF!,M128,P128)</f>
        <v>#REF!</v>
      </c>
      <c r="R128" s="39" t="e">
        <f t="shared" si="3"/>
        <v>#REF!</v>
      </c>
      <c r="S128" s="42" t="e">
        <f t="shared" si="5"/>
        <v>#REF!</v>
      </c>
    </row>
    <row r="129" spans="2:19" ht="15" x14ac:dyDescent="0.3">
      <c r="B129" s="39">
        <f t="shared" si="4"/>
        <v>119</v>
      </c>
      <c r="C129" s="26">
        <v>24073001</v>
      </c>
      <c r="D129" s="27" t="s">
        <v>1581</v>
      </c>
      <c r="E129" s="42" t="s">
        <v>1920</v>
      </c>
      <c r="F129" s="42" t="s">
        <v>1942</v>
      </c>
      <c r="G129" s="42" t="s">
        <v>1943</v>
      </c>
      <c r="H129" s="42" t="s">
        <v>1943</v>
      </c>
      <c r="I129" s="42" t="s">
        <v>1942</v>
      </c>
      <c r="J129" s="42" t="s">
        <v>1943</v>
      </c>
      <c r="K129" s="42" t="s">
        <v>1947</v>
      </c>
      <c r="L129" s="42" t="s">
        <v>1948</v>
      </c>
      <c r="M129" s="39">
        <v>1</v>
      </c>
      <c r="N129" s="42" t="s">
        <v>1949</v>
      </c>
      <c r="O129" s="42" t="s">
        <v>1948</v>
      </c>
      <c r="P129" s="39">
        <v>2</v>
      </c>
      <c r="Q129" s="41" t="e">
        <f>AVERAGE(#REF!,#REF!,#REF!,M129,P129)</f>
        <v>#REF!</v>
      </c>
      <c r="R129" s="39" t="e">
        <f t="shared" si="3"/>
        <v>#REF!</v>
      </c>
      <c r="S129" s="42" t="e">
        <f t="shared" si="5"/>
        <v>#REF!</v>
      </c>
    </row>
    <row r="130" spans="2:19" ht="15" x14ac:dyDescent="0.3">
      <c r="B130" s="39">
        <f t="shared" si="4"/>
        <v>120</v>
      </c>
      <c r="C130" s="26">
        <v>24073002</v>
      </c>
      <c r="D130" s="27" t="s">
        <v>1582</v>
      </c>
      <c r="E130" s="42" t="s">
        <v>1907</v>
      </c>
      <c r="F130" s="42" t="s">
        <v>1943</v>
      </c>
      <c r="G130" s="42" t="s">
        <v>1943</v>
      </c>
      <c r="H130" s="42" t="s">
        <v>1945</v>
      </c>
      <c r="I130" s="42" t="s">
        <v>1942</v>
      </c>
      <c r="J130" s="42" t="s">
        <v>1943</v>
      </c>
      <c r="K130" s="42" t="s">
        <v>1947</v>
      </c>
      <c r="L130" s="42" t="s">
        <v>1948</v>
      </c>
      <c r="M130" s="39">
        <v>1</v>
      </c>
      <c r="N130" s="42" t="s">
        <v>1949</v>
      </c>
      <c r="O130" s="42" t="s">
        <v>1948</v>
      </c>
      <c r="P130" s="39">
        <v>1</v>
      </c>
      <c r="Q130" s="41" t="e">
        <f>AVERAGE(#REF!,#REF!,#REF!,M130,P130)</f>
        <v>#REF!</v>
      </c>
      <c r="R130" s="39" t="e">
        <f t="shared" si="3"/>
        <v>#REF!</v>
      </c>
      <c r="S130" s="42" t="e">
        <f t="shared" si="5"/>
        <v>#REF!</v>
      </c>
    </row>
    <row r="131" spans="2:19" ht="15" x14ac:dyDescent="0.3">
      <c r="B131" s="39">
        <f t="shared" si="4"/>
        <v>121</v>
      </c>
      <c r="C131" s="26">
        <v>24073003</v>
      </c>
      <c r="D131" s="27" t="s">
        <v>1583</v>
      </c>
      <c r="E131" s="42" t="s">
        <v>1925</v>
      </c>
      <c r="F131" s="42" t="s">
        <v>1943</v>
      </c>
      <c r="G131" s="42" t="s">
        <v>1943</v>
      </c>
      <c r="H131" s="42" t="s">
        <v>1943</v>
      </c>
      <c r="I131" s="42" t="s">
        <v>1942</v>
      </c>
      <c r="J131" s="42" t="s">
        <v>1943</v>
      </c>
      <c r="K131" s="42" t="s">
        <v>1947</v>
      </c>
      <c r="L131" s="42" t="s">
        <v>1948</v>
      </c>
      <c r="M131" s="39">
        <v>2</v>
      </c>
      <c r="N131" s="42" t="s">
        <v>1949</v>
      </c>
      <c r="O131" s="42" t="s">
        <v>1948</v>
      </c>
      <c r="P131" s="39">
        <v>2</v>
      </c>
      <c r="Q131" s="41" t="e">
        <f>AVERAGE(#REF!,#REF!,#REF!,M131,P131)</f>
        <v>#REF!</v>
      </c>
      <c r="R131" s="39" t="e">
        <f t="shared" si="3"/>
        <v>#REF!</v>
      </c>
      <c r="S131" s="42" t="e">
        <f t="shared" si="5"/>
        <v>#REF!</v>
      </c>
    </row>
    <row r="132" spans="2:19" ht="15" x14ac:dyDescent="0.3">
      <c r="B132" s="39">
        <f t="shared" si="4"/>
        <v>122</v>
      </c>
      <c r="C132" s="26">
        <v>24074001</v>
      </c>
      <c r="D132" s="27" t="s">
        <v>1584</v>
      </c>
      <c r="E132" s="42" t="s">
        <v>1907</v>
      </c>
      <c r="F132" s="42" t="s">
        <v>1943</v>
      </c>
      <c r="G132" s="42" t="s">
        <v>1943</v>
      </c>
      <c r="H132" s="42" t="s">
        <v>1943</v>
      </c>
      <c r="I132" s="42" t="s">
        <v>1942</v>
      </c>
      <c r="J132" s="42" t="s">
        <v>1943</v>
      </c>
      <c r="K132" s="42" t="s">
        <v>1947</v>
      </c>
      <c r="L132" s="42" t="s">
        <v>1948</v>
      </c>
      <c r="M132" s="39">
        <v>1</v>
      </c>
      <c r="N132" s="42" t="s">
        <v>1949</v>
      </c>
      <c r="O132" s="42" t="s">
        <v>1948</v>
      </c>
      <c r="P132" s="39">
        <v>1</v>
      </c>
      <c r="Q132" s="41" t="e">
        <f>AVERAGE(#REF!,#REF!,#REF!,M132,P132)</f>
        <v>#REF!</v>
      </c>
      <c r="R132" s="39" t="e">
        <f t="shared" si="3"/>
        <v>#REF!</v>
      </c>
      <c r="S132" s="42" t="e">
        <f t="shared" si="5"/>
        <v>#REF!</v>
      </c>
    </row>
    <row r="133" spans="2:19" ht="15" x14ac:dyDescent="0.3">
      <c r="B133" s="39">
        <f t="shared" si="4"/>
        <v>123</v>
      </c>
      <c r="C133" s="26">
        <v>24075001</v>
      </c>
      <c r="D133" s="27" t="s">
        <v>1585</v>
      </c>
      <c r="E133" s="42" t="s">
        <v>1930</v>
      </c>
      <c r="F133" s="42" t="s">
        <v>1942</v>
      </c>
      <c r="G133" s="42" t="s">
        <v>1943</v>
      </c>
      <c r="H133" s="42" t="s">
        <v>1943</v>
      </c>
      <c r="I133" s="42" t="s">
        <v>1942</v>
      </c>
      <c r="J133" s="42" t="s">
        <v>1943</v>
      </c>
      <c r="K133" s="42" t="s">
        <v>1947</v>
      </c>
      <c r="L133" s="42" t="s">
        <v>1948</v>
      </c>
      <c r="M133" s="39">
        <v>1</v>
      </c>
      <c r="N133" s="42" t="s">
        <v>1949</v>
      </c>
      <c r="O133" s="42" t="s">
        <v>1948</v>
      </c>
      <c r="P133" s="39">
        <v>1</v>
      </c>
      <c r="Q133" s="41" t="e">
        <f>AVERAGE(#REF!,#REF!,#REF!,M133,P133)</f>
        <v>#REF!</v>
      </c>
      <c r="R133" s="39" t="e">
        <f t="shared" si="3"/>
        <v>#REF!</v>
      </c>
      <c r="S133" s="42" t="e">
        <f t="shared" si="5"/>
        <v>#REF!</v>
      </c>
    </row>
    <row r="134" spans="2:19" ht="15" x14ac:dyDescent="0.3">
      <c r="B134" s="39">
        <f t="shared" si="4"/>
        <v>124</v>
      </c>
      <c r="C134" s="26">
        <v>24075002</v>
      </c>
      <c r="D134" s="27" t="s">
        <v>1586</v>
      </c>
      <c r="E134" s="42" t="s">
        <v>1920</v>
      </c>
      <c r="F134" s="42" t="s">
        <v>1942</v>
      </c>
      <c r="G134" s="42" t="s">
        <v>1943</v>
      </c>
      <c r="H134" s="42" t="s">
        <v>1945</v>
      </c>
      <c r="I134" s="42" t="s">
        <v>1942</v>
      </c>
      <c r="J134" s="42" t="s">
        <v>1943</v>
      </c>
      <c r="K134" s="42" t="s">
        <v>1947</v>
      </c>
      <c r="L134" s="42" t="s">
        <v>1948</v>
      </c>
      <c r="M134" s="39">
        <v>2</v>
      </c>
      <c r="N134" s="42" t="s">
        <v>1949</v>
      </c>
      <c r="O134" s="42" t="s">
        <v>1948</v>
      </c>
      <c r="P134" s="39">
        <v>3</v>
      </c>
      <c r="Q134" s="41" t="e">
        <f>AVERAGE(#REF!,#REF!,#REF!,M134,P134)</f>
        <v>#REF!</v>
      </c>
      <c r="R134" s="39" t="e">
        <f t="shared" si="3"/>
        <v>#REF!</v>
      </c>
      <c r="S134" s="42" t="e">
        <f t="shared" si="5"/>
        <v>#REF!</v>
      </c>
    </row>
    <row r="135" spans="2:19" ht="15" x14ac:dyDescent="0.3">
      <c r="B135" s="39">
        <f t="shared" si="4"/>
        <v>125</v>
      </c>
      <c r="C135" s="26">
        <v>24075003</v>
      </c>
      <c r="D135" s="27" t="s">
        <v>1587</v>
      </c>
      <c r="E135" s="42" t="s">
        <v>1907</v>
      </c>
      <c r="F135" s="42" t="s">
        <v>1943</v>
      </c>
      <c r="G135" s="42" t="s">
        <v>1943</v>
      </c>
      <c r="H135" s="42" t="s">
        <v>1943</v>
      </c>
      <c r="I135" s="42" t="s">
        <v>1942</v>
      </c>
      <c r="J135" s="42" t="s">
        <v>1943</v>
      </c>
      <c r="K135" s="42" t="s">
        <v>1947</v>
      </c>
      <c r="L135" s="42" t="s">
        <v>1948</v>
      </c>
      <c r="M135" s="39">
        <v>1</v>
      </c>
      <c r="N135" s="42" t="s">
        <v>1949</v>
      </c>
      <c r="O135" s="42" t="s">
        <v>1948</v>
      </c>
      <c r="P135" s="39">
        <v>1</v>
      </c>
      <c r="Q135" s="41" t="e">
        <f>AVERAGE(#REF!,#REF!,#REF!,M135,P135)</f>
        <v>#REF!</v>
      </c>
      <c r="R135" s="39" t="e">
        <f t="shared" si="3"/>
        <v>#REF!</v>
      </c>
      <c r="S135" s="42" t="e">
        <f t="shared" si="5"/>
        <v>#REF!</v>
      </c>
    </row>
    <row r="136" spans="2:19" ht="15" x14ac:dyDescent="0.3">
      <c r="B136" s="39">
        <f t="shared" si="4"/>
        <v>126</v>
      </c>
      <c r="C136" s="26">
        <v>24076001</v>
      </c>
      <c r="D136" s="27" t="s">
        <v>1588</v>
      </c>
      <c r="E136" s="42" t="s">
        <v>1907</v>
      </c>
      <c r="F136" s="42" t="s">
        <v>1943</v>
      </c>
      <c r="G136" s="42" t="s">
        <v>1943</v>
      </c>
      <c r="H136" s="42" t="s">
        <v>1943</v>
      </c>
      <c r="I136" s="42" t="s">
        <v>1942</v>
      </c>
      <c r="J136" s="42" t="s">
        <v>1943</v>
      </c>
      <c r="K136" s="42" t="s">
        <v>1947</v>
      </c>
      <c r="L136" s="42" t="s">
        <v>1948</v>
      </c>
      <c r="M136" s="39">
        <v>0</v>
      </c>
      <c r="N136" s="42" t="s">
        <v>1949</v>
      </c>
      <c r="O136" s="42" t="s">
        <v>1948</v>
      </c>
      <c r="P136" s="39">
        <v>0</v>
      </c>
      <c r="Q136" s="41" t="e">
        <f>AVERAGE(#REF!,#REF!,#REF!,M136,P136)</f>
        <v>#REF!</v>
      </c>
      <c r="R136" s="39" t="e">
        <f t="shared" si="3"/>
        <v>#REF!</v>
      </c>
      <c r="S136" s="42" t="e">
        <f t="shared" si="5"/>
        <v>#REF!</v>
      </c>
    </row>
    <row r="137" spans="2:19" ht="15" x14ac:dyDescent="0.3">
      <c r="B137" s="39">
        <f t="shared" si="4"/>
        <v>127</v>
      </c>
      <c r="C137" s="26">
        <v>24076002</v>
      </c>
      <c r="D137" s="27" t="s">
        <v>1589</v>
      </c>
      <c r="E137" s="42" t="s">
        <v>1920</v>
      </c>
      <c r="F137" s="42" t="s">
        <v>1942</v>
      </c>
      <c r="G137" s="42" t="s">
        <v>1943</v>
      </c>
      <c r="H137" s="42" t="s">
        <v>1945</v>
      </c>
      <c r="I137" s="42" t="s">
        <v>1942</v>
      </c>
      <c r="J137" s="42" t="s">
        <v>1943</v>
      </c>
      <c r="K137" s="42" t="s">
        <v>1947</v>
      </c>
      <c r="L137" s="42" t="s">
        <v>1948</v>
      </c>
      <c r="M137" s="39">
        <v>2</v>
      </c>
      <c r="N137" s="42" t="s">
        <v>1949</v>
      </c>
      <c r="O137" s="42" t="s">
        <v>1948</v>
      </c>
      <c r="P137" s="39">
        <v>2</v>
      </c>
      <c r="Q137" s="41" t="e">
        <f>AVERAGE(#REF!,#REF!,#REF!,M137,P137)</f>
        <v>#REF!</v>
      </c>
      <c r="R137" s="39" t="e">
        <f t="shared" si="3"/>
        <v>#REF!</v>
      </c>
      <c r="S137" s="42" t="e">
        <f t="shared" si="5"/>
        <v>#REF!</v>
      </c>
    </row>
    <row r="138" spans="2:19" ht="15" x14ac:dyDescent="0.3">
      <c r="B138" s="39">
        <f t="shared" si="4"/>
        <v>128</v>
      </c>
      <c r="C138" s="26">
        <v>24076003</v>
      </c>
      <c r="D138" s="27" t="s">
        <v>1590</v>
      </c>
      <c r="E138" s="42" t="s">
        <v>1920</v>
      </c>
      <c r="F138" s="42" t="s">
        <v>1942</v>
      </c>
      <c r="G138" s="42" t="s">
        <v>1943</v>
      </c>
      <c r="H138" s="42" t="s">
        <v>1943</v>
      </c>
      <c r="I138" s="42" t="s">
        <v>1942</v>
      </c>
      <c r="J138" s="42" t="s">
        <v>1943</v>
      </c>
      <c r="K138" s="42" t="s">
        <v>1947</v>
      </c>
      <c r="L138" s="42" t="s">
        <v>1948</v>
      </c>
      <c r="M138" s="39">
        <v>1</v>
      </c>
      <c r="N138" s="42" t="s">
        <v>1949</v>
      </c>
      <c r="O138" s="42" t="s">
        <v>1948</v>
      </c>
      <c r="P138" s="39">
        <v>1</v>
      </c>
      <c r="Q138" s="41" t="e">
        <f>AVERAGE(#REF!,#REF!,#REF!,M138,P138)</f>
        <v>#REF!</v>
      </c>
      <c r="R138" s="39" t="e">
        <f t="shared" si="3"/>
        <v>#REF!</v>
      </c>
      <c r="S138" s="42" t="e">
        <f t="shared" si="5"/>
        <v>#REF!</v>
      </c>
    </row>
    <row r="139" spans="2:19" ht="15" x14ac:dyDescent="0.3">
      <c r="B139" s="39">
        <f t="shared" si="4"/>
        <v>129</v>
      </c>
      <c r="C139" s="26">
        <v>24078001</v>
      </c>
      <c r="D139" s="27" t="s">
        <v>1591</v>
      </c>
      <c r="E139" s="42" t="s">
        <v>1920</v>
      </c>
      <c r="F139" s="42" t="s">
        <v>1942</v>
      </c>
      <c r="G139" s="42" t="s">
        <v>1943</v>
      </c>
      <c r="H139" s="42" t="s">
        <v>1945</v>
      </c>
      <c r="I139" s="42" t="s">
        <v>1942</v>
      </c>
      <c r="J139" s="42" t="s">
        <v>1943</v>
      </c>
      <c r="K139" s="42" t="s">
        <v>1947</v>
      </c>
      <c r="L139" s="42" t="s">
        <v>1948</v>
      </c>
      <c r="M139" s="39">
        <v>1</v>
      </c>
      <c r="N139" s="42" t="s">
        <v>1949</v>
      </c>
      <c r="O139" s="42" t="s">
        <v>1948</v>
      </c>
      <c r="P139" s="39">
        <v>2</v>
      </c>
      <c r="Q139" s="41" t="e">
        <f>AVERAGE(#REF!,#REF!,#REF!,M139,P139)</f>
        <v>#REF!</v>
      </c>
      <c r="R139" s="39" t="e">
        <f t="shared" si="3"/>
        <v>#REF!</v>
      </c>
      <c r="S139" s="42" t="e">
        <f t="shared" si="5"/>
        <v>#REF!</v>
      </c>
    </row>
    <row r="140" spans="2:19" ht="15" x14ac:dyDescent="0.3">
      <c r="B140" s="39">
        <f t="shared" si="4"/>
        <v>130</v>
      </c>
      <c r="C140" s="26">
        <v>24078002</v>
      </c>
      <c r="D140" s="27" t="s">
        <v>1592</v>
      </c>
      <c r="E140" s="42" t="s">
        <v>1920</v>
      </c>
      <c r="F140" s="42" t="s">
        <v>1942</v>
      </c>
      <c r="G140" s="42" t="s">
        <v>1943</v>
      </c>
      <c r="H140" s="42" t="s">
        <v>1945</v>
      </c>
      <c r="I140" s="42" t="s">
        <v>1942</v>
      </c>
      <c r="J140" s="42" t="s">
        <v>1943</v>
      </c>
      <c r="K140" s="42" t="s">
        <v>1947</v>
      </c>
      <c r="L140" s="42" t="s">
        <v>1948</v>
      </c>
      <c r="M140" s="39">
        <v>1</v>
      </c>
      <c r="N140" s="42" t="s">
        <v>1949</v>
      </c>
      <c r="O140" s="42" t="s">
        <v>1948</v>
      </c>
      <c r="P140" s="39">
        <v>1</v>
      </c>
      <c r="Q140" s="41" t="e">
        <f>AVERAGE(#REF!,#REF!,#REF!,M140,P140)</f>
        <v>#REF!</v>
      </c>
      <c r="R140" s="39" t="e">
        <f t="shared" ref="R140:R156" si="6">IF(AND(Q140&gt;=0,Q140&lt;=0.5),"BAIK SEKALI",IF(AND(Q140&gt;0.6,Q140&lt;=1.5),"BAIK",IF(AND(Q140&gt;1.5,Q140&lt;=2.5),"SEDANG",IF(AND(Q140&gt;2.5,Q140&lt;=3.5),"RUSAK RINGAN",IF(AND(Q140&gt;3.6,Q140&lt;=4.5),"KRITIS",IF(AND(Q140&gt;4.6,Q140&lt;=5),"RUNTUH"))))))</f>
        <v>#REF!</v>
      </c>
      <c r="S140" s="42" t="e">
        <f t="shared" si="5"/>
        <v>#REF!</v>
      </c>
    </row>
    <row r="141" spans="2:19" ht="15" x14ac:dyDescent="0.3">
      <c r="B141" s="39">
        <f t="shared" ref="B141:B156" si="7">B140+1</f>
        <v>131</v>
      </c>
      <c r="C141" s="26">
        <v>24078003</v>
      </c>
      <c r="D141" s="27" t="s">
        <v>1593</v>
      </c>
      <c r="E141" s="42" t="s">
        <v>1920</v>
      </c>
      <c r="F141" s="42" t="s">
        <v>1942</v>
      </c>
      <c r="G141" s="42" t="s">
        <v>1943</v>
      </c>
      <c r="H141" s="42" t="s">
        <v>1945</v>
      </c>
      <c r="I141" s="42" t="s">
        <v>1942</v>
      </c>
      <c r="J141" s="42" t="s">
        <v>1943</v>
      </c>
      <c r="K141" s="42" t="s">
        <v>1947</v>
      </c>
      <c r="L141" s="42" t="s">
        <v>1948</v>
      </c>
      <c r="M141" s="39">
        <v>1</v>
      </c>
      <c r="N141" s="42" t="s">
        <v>1949</v>
      </c>
      <c r="O141" s="42" t="s">
        <v>1948</v>
      </c>
      <c r="P141" s="39">
        <v>1</v>
      </c>
      <c r="Q141" s="41" t="e">
        <f>AVERAGE(#REF!,#REF!,#REF!,M141,P141)</f>
        <v>#REF!</v>
      </c>
      <c r="R141" s="39" t="e">
        <f t="shared" si="6"/>
        <v>#REF!</v>
      </c>
      <c r="S141" s="42" t="e">
        <f t="shared" ref="S141:S156" si="8">IF(AND(Q141&gt;=0,Q141&lt;=0.5),"PEMELIHARAAN RUTIN",IF(AND(Q141&gt;0.06,Q141&lt;=1.5),"PEMELIHARAAN RUTIN *)",IF(AND(Q141&gt;1.5,Q141&lt;=2.5),"PERBAIKAN/REHABILITASI",IF(AND(Q141&gt;2.5,Q141&lt;=3.5),"REHABILITASI",IF(AND(Q141&gt;3.5,Q141&lt;=4.5),"PENGGANTIAN",IF(AND(Q141&gt;4.6,Q141&lt;=5),"PEMBANGUNAN JEMBATAN BARU",0))))))</f>
        <v>#REF!</v>
      </c>
    </row>
    <row r="142" spans="2:19" ht="15" x14ac:dyDescent="0.3">
      <c r="B142" s="39">
        <f t="shared" si="7"/>
        <v>132</v>
      </c>
      <c r="C142" s="26">
        <v>24078004</v>
      </c>
      <c r="D142" s="27" t="s">
        <v>1594</v>
      </c>
      <c r="E142" s="42" t="s">
        <v>1920</v>
      </c>
      <c r="F142" s="42" t="s">
        <v>1942</v>
      </c>
      <c r="G142" s="42" t="s">
        <v>1943</v>
      </c>
      <c r="H142" s="42" t="s">
        <v>1945</v>
      </c>
      <c r="I142" s="42" t="s">
        <v>1942</v>
      </c>
      <c r="J142" s="42" t="s">
        <v>1943</v>
      </c>
      <c r="K142" s="42" t="s">
        <v>1947</v>
      </c>
      <c r="L142" s="42" t="s">
        <v>1948</v>
      </c>
      <c r="M142" s="39">
        <v>2</v>
      </c>
      <c r="N142" s="42" t="s">
        <v>1949</v>
      </c>
      <c r="O142" s="42" t="s">
        <v>1948</v>
      </c>
      <c r="P142" s="39">
        <v>2</v>
      </c>
      <c r="Q142" s="41" t="e">
        <f>AVERAGE(#REF!,#REF!,#REF!,M142,P142)</f>
        <v>#REF!</v>
      </c>
      <c r="R142" s="39" t="e">
        <f t="shared" si="6"/>
        <v>#REF!</v>
      </c>
      <c r="S142" s="42" t="e">
        <f t="shared" si="8"/>
        <v>#REF!</v>
      </c>
    </row>
    <row r="143" spans="2:19" ht="15" x14ac:dyDescent="0.3">
      <c r="B143" s="39">
        <f t="shared" si="7"/>
        <v>133</v>
      </c>
      <c r="C143" s="26">
        <v>24078005</v>
      </c>
      <c r="D143" s="27" t="s">
        <v>1595</v>
      </c>
      <c r="E143" s="42" t="s">
        <v>1920</v>
      </c>
      <c r="F143" s="42" t="s">
        <v>1942</v>
      </c>
      <c r="G143" s="42" t="s">
        <v>1943</v>
      </c>
      <c r="H143" s="42" t="s">
        <v>1945</v>
      </c>
      <c r="I143" s="42" t="s">
        <v>1942</v>
      </c>
      <c r="J143" s="42" t="s">
        <v>1943</v>
      </c>
      <c r="K143" s="42" t="s">
        <v>1947</v>
      </c>
      <c r="L143" s="42" t="s">
        <v>1948</v>
      </c>
      <c r="M143" s="39">
        <v>1</v>
      </c>
      <c r="N143" s="42" t="s">
        <v>1949</v>
      </c>
      <c r="O143" s="42" t="s">
        <v>1948</v>
      </c>
      <c r="P143" s="39">
        <v>1</v>
      </c>
      <c r="Q143" s="41" t="e">
        <f>AVERAGE(#REF!,#REF!,#REF!,M143,P143)</f>
        <v>#REF!</v>
      </c>
      <c r="R143" s="39" t="e">
        <f t="shared" si="6"/>
        <v>#REF!</v>
      </c>
      <c r="S143" s="42" t="e">
        <f t="shared" si="8"/>
        <v>#REF!</v>
      </c>
    </row>
    <row r="144" spans="2:19" ht="15" x14ac:dyDescent="0.3">
      <c r="B144" s="39">
        <f t="shared" si="7"/>
        <v>134</v>
      </c>
      <c r="C144" s="26">
        <v>24078006</v>
      </c>
      <c r="D144" s="27" t="s">
        <v>1596</v>
      </c>
      <c r="E144" s="42" t="s">
        <v>1920</v>
      </c>
      <c r="F144" s="42" t="s">
        <v>1942</v>
      </c>
      <c r="G144" s="42" t="s">
        <v>1943</v>
      </c>
      <c r="H144" s="42" t="s">
        <v>1945</v>
      </c>
      <c r="I144" s="42" t="s">
        <v>1942</v>
      </c>
      <c r="J144" s="42" t="s">
        <v>1943</v>
      </c>
      <c r="K144" s="42" t="s">
        <v>1947</v>
      </c>
      <c r="L144" s="42" t="s">
        <v>1948</v>
      </c>
      <c r="M144" s="39">
        <v>1</v>
      </c>
      <c r="N144" s="42" t="s">
        <v>1949</v>
      </c>
      <c r="O144" s="42" t="s">
        <v>1948</v>
      </c>
      <c r="P144" s="39">
        <v>1</v>
      </c>
      <c r="Q144" s="41" t="e">
        <f>AVERAGE(#REF!,#REF!,#REF!,M144,P144)</f>
        <v>#REF!</v>
      </c>
      <c r="R144" s="39" t="e">
        <f t="shared" si="6"/>
        <v>#REF!</v>
      </c>
      <c r="S144" s="42" t="e">
        <f t="shared" si="8"/>
        <v>#REF!</v>
      </c>
    </row>
    <row r="145" spans="2:19" ht="15" x14ac:dyDescent="0.3">
      <c r="B145" s="39">
        <f t="shared" si="7"/>
        <v>135</v>
      </c>
      <c r="C145" s="26">
        <v>24078007</v>
      </c>
      <c r="D145" s="27" t="s">
        <v>1597</v>
      </c>
      <c r="E145" s="42" t="s">
        <v>1920</v>
      </c>
      <c r="F145" s="42" t="s">
        <v>1942</v>
      </c>
      <c r="G145" s="42" t="s">
        <v>1943</v>
      </c>
      <c r="H145" s="42" t="s">
        <v>1945</v>
      </c>
      <c r="I145" s="42" t="s">
        <v>1942</v>
      </c>
      <c r="J145" s="42" t="s">
        <v>1943</v>
      </c>
      <c r="K145" s="42" t="s">
        <v>1947</v>
      </c>
      <c r="L145" s="42" t="s">
        <v>1948</v>
      </c>
      <c r="M145" s="39">
        <v>2</v>
      </c>
      <c r="N145" s="42" t="s">
        <v>1949</v>
      </c>
      <c r="O145" s="42" t="s">
        <v>1948</v>
      </c>
      <c r="P145" s="39">
        <v>2</v>
      </c>
      <c r="Q145" s="41" t="e">
        <f>AVERAGE(#REF!,#REF!,#REF!,M145,P145)</f>
        <v>#REF!</v>
      </c>
      <c r="R145" s="39" t="e">
        <f t="shared" si="6"/>
        <v>#REF!</v>
      </c>
      <c r="S145" s="42" t="e">
        <f t="shared" si="8"/>
        <v>#REF!</v>
      </c>
    </row>
    <row r="146" spans="2:19" ht="15" x14ac:dyDescent="0.3">
      <c r="B146" s="39">
        <f t="shared" si="7"/>
        <v>136</v>
      </c>
      <c r="C146" s="26">
        <v>24078008</v>
      </c>
      <c r="D146" s="27" t="s">
        <v>1598</v>
      </c>
      <c r="E146" s="42" t="s">
        <v>1907</v>
      </c>
      <c r="F146" s="42" t="s">
        <v>1943</v>
      </c>
      <c r="G146" s="42" t="s">
        <v>1943</v>
      </c>
      <c r="H146" s="42" t="s">
        <v>1945</v>
      </c>
      <c r="I146" s="42" t="s">
        <v>1942</v>
      </c>
      <c r="J146" s="42" t="s">
        <v>1943</v>
      </c>
      <c r="K146" s="42" t="s">
        <v>1947</v>
      </c>
      <c r="L146" s="42" t="s">
        <v>1948</v>
      </c>
      <c r="M146" s="39">
        <v>0</v>
      </c>
      <c r="N146" s="42" t="s">
        <v>1949</v>
      </c>
      <c r="O146" s="42" t="s">
        <v>1948</v>
      </c>
      <c r="P146" s="39">
        <v>0</v>
      </c>
      <c r="Q146" s="41" t="e">
        <f>AVERAGE(#REF!,#REF!,#REF!,M146,P146)</f>
        <v>#REF!</v>
      </c>
      <c r="R146" s="39" t="e">
        <f t="shared" si="6"/>
        <v>#REF!</v>
      </c>
      <c r="S146" s="42" t="e">
        <f t="shared" si="8"/>
        <v>#REF!</v>
      </c>
    </row>
    <row r="147" spans="2:19" ht="15" x14ac:dyDescent="0.3">
      <c r="B147" s="39">
        <f t="shared" si="7"/>
        <v>137</v>
      </c>
      <c r="C147" s="26">
        <v>24078009</v>
      </c>
      <c r="D147" s="27" t="s">
        <v>1599</v>
      </c>
      <c r="E147" s="42" t="s">
        <v>1920</v>
      </c>
      <c r="F147" s="42" t="s">
        <v>1942</v>
      </c>
      <c r="G147" s="42" t="s">
        <v>1943</v>
      </c>
      <c r="H147" s="42" t="s">
        <v>1945</v>
      </c>
      <c r="I147" s="42" t="s">
        <v>1942</v>
      </c>
      <c r="J147" s="42" t="s">
        <v>1943</v>
      </c>
      <c r="K147" s="42" t="s">
        <v>1947</v>
      </c>
      <c r="L147" s="42" t="s">
        <v>1948</v>
      </c>
      <c r="M147" s="39">
        <v>0</v>
      </c>
      <c r="N147" s="42" t="s">
        <v>1949</v>
      </c>
      <c r="O147" s="42" t="s">
        <v>1948</v>
      </c>
      <c r="P147" s="39">
        <v>0</v>
      </c>
      <c r="Q147" s="41" t="e">
        <f>AVERAGE(#REF!,#REF!,#REF!,M147,P147)</f>
        <v>#REF!</v>
      </c>
      <c r="R147" s="39" t="e">
        <f t="shared" si="6"/>
        <v>#REF!</v>
      </c>
      <c r="S147" s="42" t="e">
        <f t="shared" si="8"/>
        <v>#REF!</v>
      </c>
    </row>
    <row r="148" spans="2:19" ht="15" x14ac:dyDescent="0.3">
      <c r="B148" s="39">
        <f t="shared" si="7"/>
        <v>138</v>
      </c>
      <c r="C148" s="26">
        <v>24078010</v>
      </c>
      <c r="D148" s="27" t="s">
        <v>1600</v>
      </c>
      <c r="E148" s="42" t="s">
        <v>1920</v>
      </c>
      <c r="F148" s="42" t="s">
        <v>1942</v>
      </c>
      <c r="G148" s="42" t="s">
        <v>1943</v>
      </c>
      <c r="H148" s="42" t="s">
        <v>1945</v>
      </c>
      <c r="I148" s="42" t="s">
        <v>1942</v>
      </c>
      <c r="J148" s="42" t="s">
        <v>1943</v>
      </c>
      <c r="K148" s="42" t="s">
        <v>1947</v>
      </c>
      <c r="L148" s="42" t="s">
        <v>1948</v>
      </c>
      <c r="M148" s="39">
        <v>1</v>
      </c>
      <c r="N148" s="42" t="s">
        <v>1949</v>
      </c>
      <c r="O148" s="42" t="s">
        <v>1948</v>
      </c>
      <c r="P148" s="39">
        <v>2</v>
      </c>
      <c r="Q148" s="41" t="e">
        <f>AVERAGE(#REF!,#REF!,#REF!,M148,P148)</f>
        <v>#REF!</v>
      </c>
      <c r="R148" s="39" t="e">
        <f t="shared" si="6"/>
        <v>#REF!</v>
      </c>
      <c r="S148" s="42" t="e">
        <f t="shared" si="8"/>
        <v>#REF!</v>
      </c>
    </row>
    <row r="149" spans="2:19" ht="15" x14ac:dyDescent="0.3">
      <c r="B149" s="39">
        <f t="shared" si="7"/>
        <v>139</v>
      </c>
      <c r="C149" s="26">
        <v>24078011</v>
      </c>
      <c r="D149" s="27" t="s">
        <v>1595</v>
      </c>
      <c r="E149" s="42" t="s">
        <v>1920</v>
      </c>
      <c r="F149" s="42" t="s">
        <v>1942</v>
      </c>
      <c r="G149" s="42" t="s">
        <v>1943</v>
      </c>
      <c r="H149" s="42" t="s">
        <v>1945</v>
      </c>
      <c r="I149" s="42" t="s">
        <v>1942</v>
      </c>
      <c r="J149" s="42" t="s">
        <v>1943</v>
      </c>
      <c r="K149" s="42" t="s">
        <v>1947</v>
      </c>
      <c r="L149" s="42" t="s">
        <v>1948</v>
      </c>
      <c r="M149" s="39">
        <v>2</v>
      </c>
      <c r="N149" s="42" t="s">
        <v>1949</v>
      </c>
      <c r="O149" s="42" t="s">
        <v>1948</v>
      </c>
      <c r="P149" s="39">
        <v>2</v>
      </c>
      <c r="Q149" s="41" t="e">
        <f>AVERAGE(#REF!,#REF!,#REF!,M149,P149)</f>
        <v>#REF!</v>
      </c>
      <c r="R149" s="39" t="e">
        <f t="shared" si="6"/>
        <v>#REF!</v>
      </c>
      <c r="S149" s="42" t="e">
        <f t="shared" si="8"/>
        <v>#REF!</v>
      </c>
    </row>
    <row r="150" spans="2:19" ht="15" x14ac:dyDescent="0.3">
      <c r="B150" s="39">
        <f t="shared" si="7"/>
        <v>140</v>
      </c>
      <c r="C150" s="26">
        <v>24078012</v>
      </c>
      <c r="D150" s="27" t="s">
        <v>1601</v>
      </c>
      <c r="E150" s="42" t="s">
        <v>1920</v>
      </c>
      <c r="F150" s="42" t="s">
        <v>1942</v>
      </c>
      <c r="G150" s="42" t="s">
        <v>1943</v>
      </c>
      <c r="H150" s="42" t="s">
        <v>1945</v>
      </c>
      <c r="I150" s="42" t="s">
        <v>1942</v>
      </c>
      <c r="J150" s="42" t="s">
        <v>1943</v>
      </c>
      <c r="K150" s="42" t="s">
        <v>1947</v>
      </c>
      <c r="L150" s="42" t="s">
        <v>1948</v>
      </c>
      <c r="M150" s="39">
        <v>2</v>
      </c>
      <c r="N150" s="42" t="s">
        <v>1949</v>
      </c>
      <c r="O150" s="42" t="s">
        <v>1948</v>
      </c>
      <c r="P150" s="39">
        <v>2</v>
      </c>
      <c r="Q150" s="41" t="e">
        <f>AVERAGE(#REF!,#REF!,#REF!,M150,P150)</f>
        <v>#REF!</v>
      </c>
      <c r="R150" s="39" t="e">
        <f t="shared" si="6"/>
        <v>#REF!</v>
      </c>
      <c r="S150" s="42" t="e">
        <f t="shared" si="8"/>
        <v>#REF!</v>
      </c>
    </row>
    <row r="151" spans="2:19" ht="15" x14ac:dyDescent="0.3">
      <c r="B151" s="39">
        <f t="shared" si="7"/>
        <v>141</v>
      </c>
      <c r="C151" s="26">
        <v>24078013</v>
      </c>
      <c r="D151" s="27" t="s">
        <v>1602</v>
      </c>
      <c r="E151" s="42" t="s">
        <v>1920</v>
      </c>
      <c r="F151" s="42" t="s">
        <v>1942</v>
      </c>
      <c r="G151" s="42" t="s">
        <v>1943</v>
      </c>
      <c r="H151" s="42" t="s">
        <v>1945</v>
      </c>
      <c r="I151" s="42" t="s">
        <v>1942</v>
      </c>
      <c r="J151" s="42" t="s">
        <v>1943</v>
      </c>
      <c r="K151" s="42" t="s">
        <v>1947</v>
      </c>
      <c r="L151" s="42" t="s">
        <v>1948</v>
      </c>
      <c r="M151" s="39">
        <v>2</v>
      </c>
      <c r="N151" s="42" t="s">
        <v>1949</v>
      </c>
      <c r="O151" s="42" t="s">
        <v>1948</v>
      </c>
      <c r="P151" s="39">
        <v>3</v>
      </c>
      <c r="Q151" s="41" t="e">
        <f>AVERAGE(#REF!,#REF!,#REF!,M151,P151)</f>
        <v>#REF!</v>
      </c>
      <c r="R151" s="39" t="e">
        <f t="shared" si="6"/>
        <v>#REF!</v>
      </c>
      <c r="S151" s="42" t="e">
        <f t="shared" si="8"/>
        <v>#REF!</v>
      </c>
    </row>
    <row r="152" spans="2:19" ht="15" x14ac:dyDescent="0.3">
      <c r="B152" s="39">
        <f t="shared" si="7"/>
        <v>142</v>
      </c>
      <c r="C152" s="26">
        <v>24078014</v>
      </c>
      <c r="D152" s="27" t="s">
        <v>1603</v>
      </c>
      <c r="E152" s="42" t="s">
        <v>1920</v>
      </c>
      <c r="F152" s="42" t="s">
        <v>1942</v>
      </c>
      <c r="G152" s="42" t="s">
        <v>1943</v>
      </c>
      <c r="H152" s="42" t="s">
        <v>1945</v>
      </c>
      <c r="I152" s="42" t="s">
        <v>1942</v>
      </c>
      <c r="J152" s="42" t="s">
        <v>1943</v>
      </c>
      <c r="K152" s="42" t="s">
        <v>1947</v>
      </c>
      <c r="L152" s="42" t="s">
        <v>1948</v>
      </c>
      <c r="M152" s="39">
        <v>1</v>
      </c>
      <c r="N152" s="42" t="s">
        <v>1949</v>
      </c>
      <c r="O152" s="42" t="s">
        <v>1948</v>
      </c>
      <c r="P152" s="39">
        <v>2</v>
      </c>
      <c r="Q152" s="41" t="e">
        <f>AVERAGE(#REF!,#REF!,#REF!,M152,P152)</f>
        <v>#REF!</v>
      </c>
      <c r="R152" s="39" t="e">
        <f t="shared" si="6"/>
        <v>#REF!</v>
      </c>
      <c r="S152" s="42" t="e">
        <f t="shared" si="8"/>
        <v>#REF!</v>
      </c>
    </row>
    <row r="153" spans="2:19" ht="15" x14ac:dyDescent="0.3">
      <c r="B153" s="39">
        <f t="shared" si="7"/>
        <v>143</v>
      </c>
      <c r="C153" s="26">
        <v>24078015</v>
      </c>
      <c r="D153" s="27" t="s">
        <v>1604</v>
      </c>
      <c r="E153" s="42" t="s">
        <v>1920</v>
      </c>
      <c r="F153" s="42" t="s">
        <v>1942</v>
      </c>
      <c r="G153" s="42" t="s">
        <v>1943</v>
      </c>
      <c r="H153" s="42" t="s">
        <v>1945</v>
      </c>
      <c r="I153" s="42" t="s">
        <v>1942</v>
      </c>
      <c r="J153" s="42" t="s">
        <v>1943</v>
      </c>
      <c r="K153" s="42" t="s">
        <v>1947</v>
      </c>
      <c r="L153" s="42" t="s">
        <v>1948</v>
      </c>
      <c r="M153" s="39">
        <v>2</v>
      </c>
      <c r="N153" s="42" t="s">
        <v>1949</v>
      </c>
      <c r="O153" s="42" t="s">
        <v>1948</v>
      </c>
      <c r="P153" s="39">
        <v>3</v>
      </c>
      <c r="Q153" s="41" t="e">
        <f>AVERAGE(#REF!,#REF!,#REF!,M153,P153)</f>
        <v>#REF!</v>
      </c>
      <c r="R153" s="39" t="e">
        <f t="shared" si="6"/>
        <v>#REF!</v>
      </c>
      <c r="S153" s="42" t="e">
        <f t="shared" si="8"/>
        <v>#REF!</v>
      </c>
    </row>
    <row r="154" spans="2:19" ht="15" x14ac:dyDescent="0.3">
      <c r="B154" s="39">
        <f t="shared" si="7"/>
        <v>144</v>
      </c>
      <c r="C154" s="26">
        <v>24078016</v>
      </c>
      <c r="D154" s="27" t="s">
        <v>1605</v>
      </c>
      <c r="E154" s="42" t="s">
        <v>1920</v>
      </c>
      <c r="F154" s="42" t="s">
        <v>1942</v>
      </c>
      <c r="G154" s="42" t="s">
        <v>1943</v>
      </c>
      <c r="H154" s="42" t="s">
        <v>1945</v>
      </c>
      <c r="I154" s="42" t="s">
        <v>1942</v>
      </c>
      <c r="J154" s="42" t="s">
        <v>1943</v>
      </c>
      <c r="K154" s="42" t="s">
        <v>1947</v>
      </c>
      <c r="L154" s="42" t="s">
        <v>1948</v>
      </c>
      <c r="M154" s="39">
        <v>1</v>
      </c>
      <c r="N154" s="42" t="s">
        <v>1949</v>
      </c>
      <c r="O154" s="42" t="s">
        <v>1948</v>
      </c>
      <c r="P154" s="39">
        <v>1</v>
      </c>
      <c r="Q154" s="41" t="e">
        <f>AVERAGE(#REF!,#REF!,#REF!,M154,P154)</f>
        <v>#REF!</v>
      </c>
      <c r="R154" s="39" t="e">
        <f t="shared" si="6"/>
        <v>#REF!</v>
      </c>
      <c r="S154" s="42" t="e">
        <f t="shared" si="8"/>
        <v>#REF!</v>
      </c>
    </row>
    <row r="155" spans="2:19" ht="15" x14ac:dyDescent="0.3">
      <c r="B155" s="39">
        <f t="shared" si="7"/>
        <v>145</v>
      </c>
      <c r="C155" s="26">
        <v>24078017</v>
      </c>
      <c r="D155" s="27" t="s">
        <v>1606</v>
      </c>
      <c r="E155" s="42" t="s">
        <v>1930</v>
      </c>
      <c r="F155" s="42" t="s">
        <v>1942</v>
      </c>
      <c r="G155" s="42" t="s">
        <v>1943</v>
      </c>
      <c r="H155" s="42" t="s">
        <v>1943</v>
      </c>
      <c r="I155" s="42" t="s">
        <v>1942</v>
      </c>
      <c r="J155" s="42" t="s">
        <v>1943</v>
      </c>
      <c r="K155" s="42" t="s">
        <v>1947</v>
      </c>
      <c r="L155" s="42" t="s">
        <v>1948</v>
      </c>
      <c r="M155" s="39">
        <v>1</v>
      </c>
      <c r="N155" s="42" t="s">
        <v>1949</v>
      </c>
      <c r="O155" s="42" t="s">
        <v>1948</v>
      </c>
      <c r="P155" s="39">
        <v>1</v>
      </c>
      <c r="Q155" s="41" t="e">
        <f>AVERAGE(#REF!,#REF!,#REF!,M155,P155)</f>
        <v>#REF!</v>
      </c>
      <c r="R155" s="39" t="e">
        <f t="shared" si="6"/>
        <v>#REF!</v>
      </c>
      <c r="S155" s="42" t="e">
        <f t="shared" si="8"/>
        <v>#REF!</v>
      </c>
    </row>
    <row r="156" spans="2:19" ht="15" x14ac:dyDescent="0.3">
      <c r="B156" s="39">
        <f t="shared" si="7"/>
        <v>146</v>
      </c>
      <c r="C156" s="26">
        <v>24079001</v>
      </c>
      <c r="D156" s="27" t="s">
        <v>1607</v>
      </c>
      <c r="E156" s="42" t="s">
        <v>1920</v>
      </c>
      <c r="F156" s="42" t="s">
        <v>1942</v>
      </c>
      <c r="G156" s="42" t="s">
        <v>1943</v>
      </c>
      <c r="H156" s="42" t="s">
        <v>1943</v>
      </c>
      <c r="I156" s="42" t="s">
        <v>1942</v>
      </c>
      <c r="J156" s="42" t="s">
        <v>1943</v>
      </c>
      <c r="K156" s="42" t="s">
        <v>1947</v>
      </c>
      <c r="L156" s="42" t="s">
        <v>1948</v>
      </c>
      <c r="M156" s="39">
        <v>1</v>
      </c>
      <c r="N156" s="42" t="s">
        <v>1949</v>
      </c>
      <c r="O156" s="42" t="s">
        <v>1948</v>
      </c>
      <c r="P156" s="39">
        <v>3</v>
      </c>
      <c r="Q156" s="41" t="e">
        <f>AVERAGE(#REF!,#REF!,#REF!,M156,P156)</f>
        <v>#REF!</v>
      </c>
      <c r="R156" s="39" t="e">
        <f t="shared" si="6"/>
        <v>#REF!</v>
      </c>
      <c r="S156" s="42" t="e">
        <f t="shared" si="8"/>
        <v>#REF!</v>
      </c>
    </row>
  </sheetData>
  <autoFilter ref="A11:AE156" xr:uid="{05EDBE2D-B78D-45FE-9C88-2AB44590F2E0}"/>
  <mergeCells count="18">
    <mergeCell ref="Q8:Q10"/>
    <mergeCell ref="R8:R10"/>
    <mergeCell ref="B8:B10"/>
    <mergeCell ref="C8:C10"/>
    <mergeCell ref="D8:D10"/>
    <mergeCell ref="B2:S2"/>
    <mergeCell ref="B3:C3"/>
    <mergeCell ref="B4:C4"/>
    <mergeCell ref="B5:C5"/>
    <mergeCell ref="B6:C6"/>
    <mergeCell ref="S8:S10"/>
    <mergeCell ref="E9:F9"/>
    <mergeCell ref="G9:H9"/>
    <mergeCell ref="I9:J9"/>
    <mergeCell ref="K9:M9"/>
    <mergeCell ref="N9:P9"/>
    <mergeCell ref="E8:J8"/>
    <mergeCell ref="K8:P8"/>
  </mergeCells>
  <conditionalFormatting sqref="Q11:Q156">
    <cfRule type="cellIs" dxfId="239" priority="13" operator="between">
      <formula>4.6</formula>
      <formula>5.6</formula>
    </cfRule>
    <cfRule type="cellIs" dxfId="238" priority="14" operator="between">
      <formula>3.6</formula>
      <formula>4.5</formula>
    </cfRule>
    <cfRule type="cellIs" dxfId="237" priority="15" operator="between">
      <formula>2.6</formula>
      <formula>3.5</formula>
    </cfRule>
    <cfRule type="cellIs" dxfId="236" priority="16" operator="between">
      <formula>1.6</formula>
      <formula>2.5</formula>
    </cfRule>
    <cfRule type="cellIs" dxfId="235" priority="17" operator="between">
      <formula>0.6</formula>
      <formula>1.5</formula>
    </cfRule>
    <cfRule type="cellIs" dxfId="234" priority="18" operator="between">
      <formula>0</formula>
      <formula>0.5</formula>
    </cfRule>
  </conditionalFormatting>
  <conditionalFormatting sqref="R11:R156">
    <cfRule type="containsText" dxfId="233" priority="3" operator="containsText" text="BAIK SEKALI">
      <formula>NOT(ISERROR(SEARCH("BAIK SEKALI",R11)))</formula>
    </cfRule>
    <cfRule type="containsText" dxfId="232" priority="8" operator="containsText" text="RUNTUH">
      <formula>NOT(ISERROR(SEARCH("RUNTUH",R11)))</formula>
    </cfRule>
    <cfRule type="containsText" dxfId="231" priority="9" operator="containsText" text="KRITIS">
      <formula>NOT(ISERROR(SEARCH("KRITIS",R11)))</formula>
    </cfRule>
    <cfRule type="containsText" dxfId="230" priority="10" operator="containsText" text="RUSAK RINGAN">
      <formula>NOT(ISERROR(SEARCH("RUSAK RINGAN",R11)))</formula>
    </cfRule>
    <cfRule type="containsText" dxfId="229" priority="11" operator="containsText" text="SEDANG">
      <formula>NOT(ISERROR(SEARCH("SEDANG",R11)))</formula>
    </cfRule>
    <cfRule type="containsText" dxfId="228" priority="12" operator="containsText" text="BAIK">
      <formula>NOT(ISERROR(SEARCH("BAIK",R11)))</formula>
    </cfRule>
  </conditionalFormatting>
  <conditionalFormatting sqref="S11:S156">
    <cfRule type="containsText" dxfId="227" priority="1" operator="containsText" text="PEMELIHARAAN RUTIN *)">
      <formula>NOT(ISERROR(SEARCH("PEMELIHARAAN RUTIN *)",S11)))</formula>
    </cfRule>
    <cfRule type="containsText" dxfId="226" priority="2" operator="containsText" text="PERBAIKAN/REHABILITASI">
      <formula>NOT(ISERROR(SEARCH("PERBAIKAN/REHABILITASI",S11)))</formula>
    </cfRule>
    <cfRule type="containsText" dxfId="225" priority="4" operator="containsText" text="PEMBANGUNAN JEMBATAN BARU">
      <formula>NOT(ISERROR(SEARCH("PEMBANGUNAN JEMBATAN BARU",S11)))</formula>
    </cfRule>
    <cfRule type="containsText" dxfId="224" priority="5" operator="containsText" text="PENGGANTIAN">
      <formula>NOT(ISERROR(SEARCH("PENGGANTIAN",S11)))</formula>
    </cfRule>
    <cfRule type="containsText" dxfId="223" priority="6" operator="containsText" text="REHABILITASI">
      <formula>NOT(ISERROR(SEARCH("REHABILITASI",S11)))</formula>
    </cfRule>
    <cfRule type="containsText" dxfId="222" priority="7" operator="containsText" text="PEMELIHARAAN RUTIN">
      <formula>NOT(ISERROR(SEARCH("PEMELIHARAAN RUTIN",S11)))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B2:N48"/>
  <sheetViews>
    <sheetView zoomScale="80" zoomScaleNormal="80" workbookViewId="0">
      <selection activeCell="B2" sqref="B2:N48"/>
    </sheetView>
  </sheetViews>
  <sheetFormatPr defaultRowHeight="14.4" x14ac:dyDescent="0.3"/>
  <cols>
    <col min="2" max="2" width="5.109375" customWidth="1"/>
    <col min="3" max="3" width="7.5546875" customWidth="1"/>
    <col min="4" max="4" width="37.109375" customWidth="1"/>
    <col min="5" max="5" width="15.5546875" customWidth="1"/>
    <col min="6" max="6" width="28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5.88671875" customWidth="1"/>
    <col min="14" max="14" width="19.1093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181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144</v>
      </c>
      <c r="D4" s="2" t="s">
        <v>497</v>
      </c>
      <c r="E4" s="1" t="s">
        <v>522</v>
      </c>
      <c r="F4" s="4" t="s">
        <v>434</v>
      </c>
      <c r="G4" s="5">
        <v>3.9</v>
      </c>
      <c r="H4" s="5">
        <v>5.3</v>
      </c>
      <c r="I4" s="5">
        <v>1</v>
      </c>
      <c r="J4" s="6">
        <v>-6.8911179999999996</v>
      </c>
      <c r="K4" s="6">
        <v>111.449601</v>
      </c>
      <c r="L4" s="4" t="s">
        <v>477</v>
      </c>
      <c r="M4" s="4" t="s">
        <v>567</v>
      </c>
      <c r="N4" s="7" t="s">
        <v>182</v>
      </c>
    </row>
    <row r="5" spans="2:14" ht="15.6" x14ac:dyDescent="0.3">
      <c r="B5" s="1">
        <v>2</v>
      </c>
      <c r="C5" s="10">
        <v>144</v>
      </c>
      <c r="D5" s="2" t="s">
        <v>497</v>
      </c>
      <c r="E5" s="1" t="s">
        <v>523</v>
      </c>
      <c r="F5" s="4" t="s">
        <v>435</v>
      </c>
      <c r="G5" s="5">
        <v>17</v>
      </c>
      <c r="H5" s="5">
        <v>3.4</v>
      </c>
      <c r="I5" s="5">
        <v>2</v>
      </c>
      <c r="J5" s="6">
        <v>-6.8926600000000002</v>
      </c>
      <c r="K5" s="6">
        <v>111.44381</v>
      </c>
      <c r="L5" s="4" t="s">
        <v>477</v>
      </c>
      <c r="M5" s="4" t="s">
        <v>567</v>
      </c>
      <c r="N5" s="7" t="s">
        <v>182</v>
      </c>
    </row>
    <row r="6" spans="2:14" ht="15.6" x14ac:dyDescent="0.3">
      <c r="B6" s="1">
        <v>3</v>
      </c>
      <c r="C6" s="10">
        <v>144</v>
      </c>
      <c r="D6" s="2" t="s">
        <v>497</v>
      </c>
      <c r="E6" s="1" t="s">
        <v>524</v>
      </c>
      <c r="F6" s="4" t="s">
        <v>436</v>
      </c>
      <c r="G6" s="5">
        <v>3.5</v>
      </c>
      <c r="H6" s="5">
        <v>4.5999999999999996</v>
      </c>
      <c r="I6" s="5">
        <v>1</v>
      </c>
      <c r="J6" s="6">
        <v>-6.8932779999999996</v>
      </c>
      <c r="K6" s="6">
        <v>111.440538</v>
      </c>
      <c r="L6" s="4" t="s">
        <v>477</v>
      </c>
      <c r="M6" s="4" t="s">
        <v>567</v>
      </c>
      <c r="N6" s="7" t="s">
        <v>182</v>
      </c>
    </row>
    <row r="7" spans="2:14" ht="15.6" x14ac:dyDescent="0.3">
      <c r="B7" s="1">
        <v>4</v>
      </c>
      <c r="C7" s="10" t="s">
        <v>1432</v>
      </c>
      <c r="D7" s="2" t="s">
        <v>498</v>
      </c>
      <c r="E7" s="1" t="s">
        <v>525</v>
      </c>
      <c r="F7" s="4" t="s">
        <v>437</v>
      </c>
      <c r="G7" s="5">
        <v>8.3000000000000007</v>
      </c>
      <c r="H7" s="5">
        <v>5</v>
      </c>
      <c r="I7" s="5">
        <v>2</v>
      </c>
      <c r="J7" s="6">
        <v>-6.9145120000000002</v>
      </c>
      <c r="K7" s="6">
        <v>111.45528899999999</v>
      </c>
      <c r="L7" s="4" t="s">
        <v>478</v>
      </c>
      <c r="M7" s="4" t="s">
        <v>567</v>
      </c>
      <c r="N7" s="7" t="s">
        <v>182</v>
      </c>
    </row>
    <row r="8" spans="2:14" ht="15.6" x14ac:dyDescent="0.3">
      <c r="B8" s="1">
        <v>5</v>
      </c>
      <c r="C8" s="10">
        <v>143</v>
      </c>
      <c r="D8" s="2" t="s">
        <v>499</v>
      </c>
      <c r="E8" s="1" t="s">
        <v>526</v>
      </c>
      <c r="F8" s="4" t="s">
        <v>438</v>
      </c>
      <c r="G8" s="5">
        <v>3</v>
      </c>
      <c r="H8" s="5">
        <v>3.3</v>
      </c>
      <c r="I8" s="5">
        <v>1</v>
      </c>
      <c r="J8" s="6">
        <v>-6.899934</v>
      </c>
      <c r="K8" s="6">
        <v>111.46362000000001</v>
      </c>
      <c r="L8" s="4" t="s">
        <v>478</v>
      </c>
      <c r="M8" s="4" t="s">
        <v>567</v>
      </c>
      <c r="N8" s="7" t="s">
        <v>182</v>
      </c>
    </row>
    <row r="9" spans="2:14" ht="15.6" x14ac:dyDescent="0.3">
      <c r="B9" s="1">
        <v>6</v>
      </c>
      <c r="C9" s="10" t="s">
        <v>1432</v>
      </c>
      <c r="D9" s="2" t="s">
        <v>498</v>
      </c>
      <c r="E9" s="1" t="s">
        <v>527</v>
      </c>
      <c r="F9" s="4" t="s">
        <v>439</v>
      </c>
      <c r="G9" s="5">
        <v>3.8</v>
      </c>
      <c r="H9" s="5">
        <v>5.9</v>
      </c>
      <c r="I9" s="5">
        <v>1</v>
      </c>
      <c r="J9" s="6">
        <v>-6.913786</v>
      </c>
      <c r="K9" s="6">
        <v>111.447795</v>
      </c>
      <c r="L9" s="4" t="s">
        <v>479</v>
      </c>
      <c r="M9" s="4" t="s">
        <v>567</v>
      </c>
      <c r="N9" s="2" t="s">
        <v>182</v>
      </c>
    </row>
    <row r="10" spans="2:14" ht="15.6" x14ac:dyDescent="0.3">
      <c r="B10" s="1">
        <v>7</v>
      </c>
      <c r="C10" s="10" t="s">
        <v>1432</v>
      </c>
      <c r="D10" s="2" t="s">
        <v>498</v>
      </c>
      <c r="E10" s="1" t="s">
        <v>528</v>
      </c>
      <c r="F10" s="4" t="s">
        <v>440</v>
      </c>
      <c r="G10" s="5">
        <v>33</v>
      </c>
      <c r="H10" s="5">
        <v>5.2</v>
      </c>
      <c r="I10" s="5">
        <v>3</v>
      </c>
      <c r="J10" s="6">
        <v>-6.913646</v>
      </c>
      <c r="K10" s="6">
        <v>111.446005</v>
      </c>
      <c r="L10" s="4" t="s">
        <v>479</v>
      </c>
      <c r="M10" s="4" t="s">
        <v>567</v>
      </c>
      <c r="N10" s="2" t="s">
        <v>183</v>
      </c>
    </row>
    <row r="11" spans="2:14" ht="15.6" x14ac:dyDescent="0.3">
      <c r="B11" s="1">
        <v>8</v>
      </c>
      <c r="C11" s="10">
        <v>224</v>
      </c>
      <c r="D11" s="2" t="s">
        <v>500</v>
      </c>
      <c r="E11" s="1" t="s">
        <v>529</v>
      </c>
      <c r="F11" s="4" t="s">
        <v>441</v>
      </c>
      <c r="G11" s="5">
        <v>16</v>
      </c>
      <c r="H11" s="5">
        <v>2.1</v>
      </c>
      <c r="I11" s="5">
        <v>3</v>
      </c>
      <c r="J11" s="6">
        <v>-6.9215749999999998</v>
      </c>
      <c r="K11" s="6">
        <v>111.448538</v>
      </c>
      <c r="L11" s="4" t="s">
        <v>480</v>
      </c>
      <c r="M11" s="4" t="s">
        <v>567</v>
      </c>
      <c r="N11" s="2" t="s">
        <v>183</v>
      </c>
    </row>
    <row r="12" spans="2:14" ht="15.6" x14ac:dyDescent="0.3">
      <c r="B12" s="1">
        <v>9</v>
      </c>
      <c r="C12" s="10" t="s">
        <v>1433</v>
      </c>
      <c r="D12" s="2" t="s">
        <v>501</v>
      </c>
      <c r="E12" s="1" t="s">
        <v>530</v>
      </c>
      <c r="F12" s="4" t="s">
        <v>442</v>
      </c>
      <c r="G12" s="5">
        <v>50</v>
      </c>
      <c r="H12" s="5">
        <v>4.2</v>
      </c>
      <c r="I12" s="5">
        <v>5</v>
      </c>
      <c r="J12" s="6">
        <v>-6.940035</v>
      </c>
      <c r="K12" s="6">
        <v>111.442002</v>
      </c>
      <c r="L12" s="4" t="s">
        <v>481</v>
      </c>
      <c r="M12" s="4" t="s">
        <v>567</v>
      </c>
      <c r="N12" s="2" t="s">
        <v>183</v>
      </c>
    </row>
    <row r="13" spans="2:14" ht="30.6" x14ac:dyDescent="0.3">
      <c r="B13" s="1">
        <v>10</v>
      </c>
      <c r="C13" s="10">
        <v>196</v>
      </c>
      <c r="D13" s="8" t="s">
        <v>502</v>
      </c>
      <c r="E13" s="1" t="s">
        <v>531</v>
      </c>
      <c r="F13" s="4" t="s">
        <v>443</v>
      </c>
      <c r="G13" s="5">
        <v>2.2999999999999998</v>
      </c>
      <c r="H13" s="5">
        <v>3.3</v>
      </c>
      <c r="I13" s="5">
        <v>1</v>
      </c>
      <c r="J13" s="6">
        <v>-6.9457870000000002</v>
      </c>
      <c r="K13" s="6">
        <v>111.424967</v>
      </c>
      <c r="L13" s="4" t="s">
        <v>482</v>
      </c>
      <c r="M13" s="4" t="s">
        <v>567</v>
      </c>
      <c r="N13" s="4" t="s">
        <v>182</v>
      </c>
    </row>
    <row r="14" spans="2:14" ht="15.6" x14ac:dyDescent="0.3">
      <c r="B14" s="1">
        <v>11</v>
      </c>
      <c r="C14" s="10" t="s">
        <v>1433</v>
      </c>
      <c r="D14" s="2" t="s">
        <v>501</v>
      </c>
      <c r="E14" s="1" t="s">
        <v>532</v>
      </c>
      <c r="F14" s="4" t="s">
        <v>444</v>
      </c>
      <c r="G14" s="5">
        <v>10.9</v>
      </c>
      <c r="H14" s="5">
        <v>4.3</v>
      </c>
      <c r="I14" s="5">
        <v>1</v>
      </c>
      <c r="J14" s="6">
        <v>-6.9422639999999998</v>
      </c>
      <c r="K14" s="6">
        <v>111.446489</v>
      </c>
      <c r="L14" s="4" t="s">
        <v>483</v>
      </c>
      <c r="M14" s="4" t="s">
        <v>567</v>
      </c>
      <c r="N14" s="2" t="s">
        <v>182</v>
      </c>
    </row>
    <row r="15" spans="2:14" ht="15.6" x14ac:dyDescent="0.3">
      <c r="B15" s="1">
        <v>12</v>
      </c>
      <c r="C15" s="10">
        <v>297</v>
      </c>
      <c r="D15" s="2" t="s">
        <v>503</v>
      </c>
      <c r="E15" s="1" t="s">
        <v>533</v>
      </c>
      <c r="F15" s="4" t="s">
        <v>445</v>
      </c>
      <c r="G15" s="5">
        <v>7.1</v>
      </c>
      <c r="H15" s="5">
        <v>5.3</v>
      </c>
      <c r="I15" s="5">
        <v>1</v>
      </c>
      <c r="J15" s="6">
        <v>-6.9691799999999997</v>
      </c>
      <c r="K15" s="6">
        <v>111.40297200000001</v>
      </c>
      <c r="L15" s="4" t="s">
        <v>484</v>
      </c>
      <c r="M15" s="4" t="s">
        <v>567</v>
      </c>
      <c r="N15" s="2" t="s">
        <v>182</v>
      </c>
    </row>
    <row r="16" spans="2:14" ht="15.6" x14ac:dyDescent="0.3">
      <c r="B16" s="1">
        <v>13</v>
      </c>
      <c r="C16" s="10">
        <v>169</v>
      </c>
      <c r="D16" s="2" t="s">
        <v>504</v>
      </c>
      <c r="E16" s="1" t="s">
        <v>534</v>
      </c>
      <c r="F16" s="4" t="s">
        <v>446</v>
      </c>
      <c r="G16" s="5">
        <v>11</v>
      </c>
      <c r="H16" s="5">
        <v>12</v>
      </c>
      <c r="I16" s="5">
        <v>1</v>
      </c>
      <c r="J16" s="6">
        <v>-6.9697129999999996</v>
      </c>
      <c r="K16" s="6">
        <v>111.40347800000001</v>
      </c>
      <c r="L16" s="4" t="s">
        <v>484</v>
      </c>
      <c r="M16" s="4" t="s">
        <v>567</v>
      </c>
      <c r="N16" s="2" t="s">
        <v>182</v>
      </c>
    </row>
    <row r="17" spans="2:14" ht="15.6" x14ac:dyDescent="0.3">
      <c r="B17" s="1">
        <v>14</v>
      </c>
      <c r="C17" s="10" t="s">
        <v>1382</v>
      </c>
      <c r="D17" s="2" t="s">
        <v>505</v>
      </c>
      <c r="E17" s="1" t="s">
        <v>535</v>
      </c>
      <c r="F17" s="4" t="s">
        <v>447</v>
      </c>
      <c r="G17" s="5">
        <v>4.87</v>
      </c>
      <c r="H17" s="5">
        <v>6</v>
      </c>
      <c r="I17" s="5">
        <v>1</v>
      </c>
      <c r="J17" s="6">
        <v>-6.95472</v>
      </c>
      <c r="K17" s="6">
        <v>111.40821</v>
      </c>
      <c r="L17" s="4" t="s">
        <v>484</v>
      </c>
      <c r="M17" s="4" t="s">
        <v>567</v>
      </c>
      <c r="N17" s="2" t="s">
        <v>182</v>
      </c>
    </row>
    <row r="18" spans="2:14" ht="15.6" x14ac:dyDescent="0.3">
      <c r="B18" s="1">
        <v>15</v>
      </c>
      <c r="C18" s="10">
        <v>142</v>
      </c>
      <c r="D18" s="2" t="s">
        <v>506</v>
      </c>
      <c r="E18" s="1" t="s">
        <v>536</v>
      </c>
      <c r="F18" s="4" t="s">
        <v>448</v>
      </c>
      <c r="G18" s="5">
        <v>5.2</v>
      </c>
      <c r="H18" s="5">
        <v>2.59</v>
      </c>
      <c r="I18" s="5">
        <v>1</v>
      </c>
      <c r="J18" s="6">
        <v>-6.9582620000000004</v>
      </c>
      <c r="K18" s="6">
        <v>111.436584</v>
      </c>
      <c r="L18" s="4" t="s">
        <v>125</v>
      </c>
      <c r="M18" s="4" t="s">
        <v>567</v>
      </c>
      <c r="N18" s="2" t="s">
        <v>182</v>
      </c>
    </row>
    <row r="19" spans="2:14" ht="15.6" x14ac:dyDescent="0.3">
      <c r="B19" s="1">
        <v>16</v>
      </c>
      <c r="C19" s="10">
        <v>142</v>
      </c>
      <c r="D19" s="2" t="s">
        <v>506</v>
      </c>
      <c r="E19" s="1" t="s">
        <v>537</v>
      </c>
      <c r="F19" s="4" t="s">
        <v>449</v>
      </c>
      <c r="G19" s="5">
        <v>56.7</v>
      </c>
      <c r="H19" s="5">
        <v>2.1</v>
      </c>
      <c r="I19" s="5">
        <v>5</v>
      </c>
      <c r="J19" s="6">
        <v>-6.9581270000000002</v>
      </c>
      <c r="K19" s="6">
        <v>111.43432300000001</v>
      </c>
      <c r="L19" s="4" t="s">
        <v>125</v>
      </c>
      <c r="M19" s="4" t="s">
        <v>567</v>
      </c>
      <c r="N19" s="2" t="s">
        <v>183</v>
      </c>
    </row>
    <row r="20" spans="2:14" ht="15.6" x14ac:dyDescent="0.3">
      <c r="B20" s="1">
        <v>17</v>
      </c>
      <c r="C20" s="10" t="s">
        <v>1434</v>
      </c>
      <c r="D20" s="2" t="s">
        <v>507</v>
      </c>
      <c r="E20" s="1" t="s">
        <v>538</v>
      </c>
      <c r="F20" s="4" t="s">
        <v>450</v>
      </c>
      <c r="G20" s="5">
        <v>22</v>
      </c>
      <c r="H20" s="5">
        <v>6.7</v>
      </c>
      <c r="I20" s="5">
        <v>2</v>
      </c>
      <c r="J20" s="6">
        <v>-6.9631360000000004</v>
      </c>
      <c r="K20" s="6">
        <v>111.43481</v>
      </c>
      <c r="L20" s="4" t="s">
        <v>125</v>
      </c>
      <c r="M20" s="4" t="s">
        <v>567</v>
      </c>
      <c r="N20" s="2" t="s">
        <v>182</v>
      </c>
    </row>
    <row r="21" spans="2:14" ht="15.6" x14ac:dyDescent="0.3">
      <c r="B21" s="1">
        <v>18</v>
      </c>
      <c r="C21" s="10" t="s">
        <v>1435</v>
      </c>
      <c r="D21" s="2" t="s">
        <v>508</v>
      </c>
      <c r="E21" s="1" t="s">
        <v>539</v>
      </c>
      <c r="F21" s="4" t="s">
        <v>451</v>
      </c>
      <c r="G21" s="5">
        <v>7.3</v>
      </c>
      <c r="H21" s="5">
        <v>6.3</v>
      </c>
      <c r="I21" s="5">
        <v>1</v>
      </c>
      <c r="J21" s="6">
        <v>-6.9669449999999999</v>
      </c>
      <c r="K21" s="6">
        <v>111.418278</v>
      </c>
      <c r="L21" s="4" t="s">
        <v>485</v>
      </c>
      <c r="M21" s="4" t="s">
        <v>567</v>
      </c>
      <c r="N21" s="2" t="s">
        <v>182</v>
      </c>
    </row>
    <row r="22" spans="2:14" ht="15.6" x14ac:dyDescent="0.3">
      <c r="B22" s="1">
        <v>19</v>
      </c>
      <c r="C22" s="10">
        <v>137</v>
      </c>
      <c r="D22" s="2" t="s">
        <v>509</v>
      </c>
      <c r="E22" s="1" t="s">
        <v>540</v>
      </c>
      <c r="F22" s="4" t="s">
        <v>452</v>
      </c>
      <c r="G22" s="5">
        <v>6.86</v>
      </c>
      <c r="H22" s="5">
        <v>6.1</v>
      </c>
      <c r="I22" s="5">
        <v>1</v>
      </c>
      <c r="J22" s="6">
        <v>-6.9645359999999998</v>
      </c>
      <c r="K22" s="6">
        <v>111.418435</v>
      </c>
      <c r="L22" s="4" t="s">
        <v>485</v>
      </c>
      <c r="M22" s="4" t="s">
        <v>567</v>
      </c>
      <c r="N22" s="2" t="s">
        <v>182</v>
      </c>
    </row>
    <row r="23" spans="2:14" ht="15.6" x14ac:dyDescent="0.3">
      <c r="B23" s="1">
        <v>20</v>
      </c>
      <c r="C23" s="10" t="s">
        <v>1434</v>
      </c>
      <c r="D23" s="2" t="s">
        <v>507</v>
      </c>
      <c r="E23" s="1" t="s">
        <v>541</v>
      </c>
      <c r="F23" s="4" t="s">
        <v>453</v>
      </c>
      <c r="G23" s="5">
        <v>10.7</v>
      </c>
      <c r="H23" s="5">
        <v>6</v>
      </c>
      <c r="I23" s="5">
        <v>1</v>
      </c>
      <c r="J23" s="6">
        <v>-6.9653390000000002</v>
      </c>
      <c r="K23" s="6">
        <v>111.438014</v>
      </c>
      <c r="L23" s="4" t="s">
        <v>485</v>
      </c>
      <c r="M23" s="4" t="s">
        <v>567</v>
      </c>
      <c r="N23" s="2" t="s">
        <v>182</v>
      </c>
    </row>
    <row r="24" spans="2:14" ht="15.6" x14ac:dyDescent="0.3">
      <c r="B24" s="1">
        <v>21</v>
      </c>
      <c r="C24" s="10" t="s">
        <v>1434</v>
      </c>
      <c r="D24" s="2" t="s">
        <v>507</v>
      </c>
      <c r="E24" s="1" t="s">
        <v>542</v>
      </c>
      <c r="F24" s="4" t="s">
        <v>454</v>
      </c>
      <c r="G24" s="5">
        <v>10.9</v>
      </c>
      <c r="H24" s="5">
        <v>4.7</v>
      </c>
      <c r="I24" s="5">
        <v>1</v>
      </c>
      <c r="J24" s="6">
        <v>-6.9658959999999999</v>
      </c>
      <c r="K24" s="6">
        <v>111.43773</v>
      </c>
      <c r="L24" s="4" t="s">
        <v>485</v>
      </c>
      <c r="M24" s="4" t="s">
        <v>567</v>
      </c>
      <c r="N24" s="2" t="s">
        <v>182</v>
      </c>
    </row>
    <row r="25" spans="2:14" ht="15.6" x14ac:dyDescent="0.3">
      <c r="B25" s="1">
        <v>22</v>
      </c>
      <c r="C25" s="10">
        <v>195</v>
      </c>
      <c r="D25" s="2" t="s">
        <v>510</v>
      </c>
      <c r="E25" s="1" t="s">
        <v>543</v>
      </c>
      <c r="F25" s="4" t="s">
        <v>455</v>
      </c>
      <c r="G25" s="5">
        <v>2.2999999999999998</v>
      </c>
      <c r="H25" s="5">
        <v>3.3</v>
      </c>
      <c r="I25" s="5">
        <v>1</v>
      </c>
      <c r="J25" s="6">
        <v>-6.9514740000000002</v>
      </c>
      <c r="K25" s="6">
        <v>111.425386</v>
      </c>
      <c r="L25" s="4" t="s">
        <v>485</v>
      </c>
      <c r="M25" s="4" t="s">
        <v>567</v>
      </c>
      <c r="N25" s="2" t="s">
        <v>182</v>
      </c>
    </row>
    <row r="26" spans="2:14" ht="15.6" x14ac:dyDescent="0.3">
      <c r="B26" s="1">
        <v>23</v>
      </c>
      <c r="C26" s="10" t="s">
        <v>1406</v>
      </c>
      <c r="D26" s="2" t="s">
        <v>511</v>
      </c>
      <c r="E26" s="1" t="s">
        <v>544</v>
      </c>
      <c r="F26" s="4" t="s">
        <v>456</v>
      </c>
      <c r="G26" s="5">
        <v>3.5</v>
      </c>
      <c r="H26" s="5">
        <v>7.1</v>
      </c>
      <c r="I26" s="5">
        <v>1</v>
      </c>
      <c r="J26" s="6">
        <v>-6.9585129999999999</v>
      </c>
      <c r="K26" s="6">
        <v>111.419963</v>
      </c>
      <c r="L26" s="4" t="s">
        <v>486</v>
      </c>
      <c r="M26" s="4" t="s">
        <v>567</v>
      </c>
      <c r="N26" s="2" t="s">
        <v>182</v>
      </c>
    </row>
    <row r="27" spans="2:14" ht="15.6" x14ac:dyDescent="0.3">
      <c r="B27" s="1">
        <v>24</v>
      </c>
      <c r="C27" s="10">
        <v>265</v>
      </c>
      <c r="D27" s="2" t="s">
        <v>512</v>
      </c>
      <c r="E27" s="1" t="s">
        <v>545</v>
      </c>
      <c r="F27" s="4" t="s">
        <v>457</v>
      </c>
      <c r="G27" s="5">
        <v>5.3</v>
      </c>
      <c r="H27" s="5">
        <v>3.6</v>
      </c>
      <c r="I27" s="5">
        <v>1</v>
      </c>
      <c r="J27" s="6">
        <v>-6.9633760000000002</v>
      </c>
      <c r="K27" s="6">
        <v>111.411247</v>
      </c>
      <c r="L27" s="4" t="s">
        <v>487</v>
      </c>
      <c r="M27" s="4" t="s">
        <v>567</v>
      </c>
      <c r="N27" s="2" t="s">
        <v>182</v>
      </c>
    </row>
    <row r="28" spans="2:14" ht="15.6" x14ac:dyDescent="0.3">
      <c r="B28" s="1">
        <v>25</v>
      </c>
      <c r="C28" s="10">
        <v>265</v>
      </c>
      <c r="D28" s="2" t="s">
        <v>512</v>
      </c>
      <c r="E28" s="1" t="s">
        <v>546</v>
      </c>
      <c r="F28" s="4" t="s">
        <v>458</v>
      </c>
      <c r="G28" s="5">
        <v>5.8</v>
      </c>
      <c r="H28" s="5">
        <v>3.5</v>
      </c>
      <c r="I28" s="5">
        <v>1</v>
      </c>
      <c r="J28" s="6">
        <v>-6.9633330000000004</v>
      </c>
      <c r="K28" s="6">
        <v>111.40724899999999</v>
      </c>
      <c r="L28" s="4" t="s">
        <v>487</v>
      </c>
      <c r="M28" s="4" t="s">
        <v>567</v>
      </c>
      <c r="N28" s="2" t="s">
        <v>182</v>
      </c>
    </row>
    <row r="29" spans="2:14" ht="15.6" x14ac:dyDescent="0.3">
      <c r="B29" s="1">
        <v>26</v>
      </c>
      <c r="C29" s="10">
        <v>194</v>
      </c>
      <c r="D29" s="2" t="s">
        <v>306</v>
      </c>
      <c r="E29" s="1" t="s">
        <v>547</v>
      </c>
      <c r="F29" s="4" t="s">
        <v>459</v>
      </c>
      <c r="G29" s="5">
        <v>5</v>
      </c>
      <c r="H29" s="5">
        <v>3.1</v>
      </c>
      <c r="I29" s="5">
        <v>1</v>
      </c>
      <c r="J29" s="6">
        <v>-6.9676090000000004</v>
      </c>
      <c r="K29" s="6">
        <v>111.44234400000001</v>
      </c>
      <c r="L29" s="4" t="s">
        <v>488</v>
      </c>
      <c r="M29" s="4" t="s">
        <v>567</v>
      </c>
      <c r="N29" s="2" t="s">
        <v>182</v>
      </c>
    </row>
    <row r="30" spans="2:14" ht="15.6" x14ac:dyDescent="0.3">
      <c r="B30" s="1">
        <v>27</v>
      </c>
      <c r="C30" s="10" t="s">
        <v>1434</v>
      </c>
      <c r="D30" s="2" t="s">
        <v>507</v>
      </c>
      <c r="E30" s="1" t="s">
        <v>548</v>
      </c>
      <c r="F30" s="4" t="s">
        <v>460</v>
      </c>
      <c r="G30" s="5">
        <v>6</v>
      </c>
      <c r="H30" s="5">
        <v>6.5</v>
      </c>
      <c r="I30" s="5">
        <v>1</v>
      </c>
      <c r="J30" s="6">
        <v>-6.9702099999999998</v>
      </c>
      <c r="K30" s="6">
        <v>111.436975</v>
      </c>
      <c r="L30" s="4" t="s">
        <v>488</v>
      </c>
      <c r="M30" s="4" t="s">
        <v>567</v>
      </c>
      <c r="N30" s="2" t="s">
        <v>182</v>
      </c>
    </row>
    <row r="31" spans="2:14" ht="15.6" x14ac:dyDescent="0.3">
      <c r="B31" s="1">
        <v>28</v>
      </c>
      <c r="C31" s="10">
        <v>176</v>
      </c>
      <c r="D31" s="2" t="s">
        <v>513</v>
      </c>
      <c r="E31" s="1" t="s">
        <v>549</v>
      </c>
      <c r="F31" s="4" t="s">
        <v>461</v>
      </c>
      <c r="G31" s="5">
        <v>6.9</v>
      </c>
      <c r="H31" s="5">
        <v>11.5</v>
      </c>
      <c r="I31" s="5">
        <v>1</v>
      </c>
      <c r="J31" s="6">
        <v>-6.9702210000000004</v>
      </c>
      <c r="K31" s="6">
        <v>111.417885</v>
      </c>
      <c r="L31" s="4" t="s">
        <v>489</v>
      </c>
      <c r="M31" s="4" t="s">
        <v>567</v>
      </c>
      <c r="N31" s="2" t="s">
        <v>182</v>
      </c>
    </row>
    <row r="32" spans="2:14" ht="15.6" x14ac:dyDescent="0.3">
      <c r="B32" s="1">
        <v>29</v>
      </c>
      <c r="C32" s="11">
        <v>101</v>
      </c>
      <c r="D32" s="2" t="s">
        <v>514</v>
      </c>
      <c r="E32" s="1" t="s">
        <v>550</v>
      </c>
      <c r="F32" s="4" t="s">
        <v>462</v>
      </c>
      <c r="G32" s="5">
        <v>2.6</v>
      </c>
      <c r="H32" s="5">
        <v>8.3000000000000007</v>
      </c>
      <c r="I32" s="5">
        <v>1</v>
      </c>
      <c r="J32" s="6">
        <v>-6.9747089999999998</v>
      </c>
      <c r="K32" s="6">
        <v>111.412232</v>
      </c>
      <c r="L32" s="4" t="s">
        <v>490</v>
      </c>
      <c r="M32" s="4" t="s">
        <v>567</v>
      </c>
      <c r="N32" s="2" t="s">
        <v>182</v>
      </c>
    </row>
    <row r="33" spans="2:14" ht="15.6" x14ac:dyDescent="0.3">
      <c r="B33" s="1">
        <v>30</v>
      </c>
      <c r="C33" s="11" t="s">
        <v>1436</v>
      </c>
      <c r="D33" s="2" t="s">
        <v>515</v>
      </c>
      <c r="E33" s="1" t="s">
        <v>551</v>
      </c>
      <c r="F33" s="4" t="s">
        <v>463</v>
      </c>
      <c r="G33" s="5">
        <v>5.2</v>
      </c>
      <c r="H33" s="5">
        <v>6.5</v>
      </c>
      <c r="I33" s="5">
        <v>1</v>
      </c>
      <c r="J33" s="6">
        <v>-6.9757340000000001</v>
      </c>
      <c r="K33" s="6">
        <v>111.40837000000001</v>
      </c>
      <c r="L33" s="4" t="s">
        <v>490</v>
      </c>
      <c r="M33" s="4" t="s">
        <v>567</v>
      </c>
      <c r="N33" s="2" t="s">
        <v>182</v>
      </c>
    </row>
    <row r="34" spans="2:14" ht="15.6" x14ac:dyDescent="0.3">
      <c r="B34" s="1">
        <v>31</v>
      </c>
      <c r="C34" s="11" t="s">
        <v>1436</v>
      </c>
      <c r="D34" s="2" t="s">
        <v>515</v>
      </c>
      <c r="E34" s="1" t="s">
        <v>552</v>
      </c>
      <c r="F34" s="4" t="s">
        <v>464</v>
      </c>
      <c r="G34" s="5">
        <v>3</v>
      </c>
      <c r="H34" s="5">
        <v>9.6999999999999993</v>
      </c>
      <c r="I34" s="5">
        <v>1</v>
      </c>
      <c r="J34" s="6">
        <v>-6.9748219999999996</v>
      </c>
      <c r="K34" s="6">
        <v>111.408563</v>
      </c>
      <c r="L34" s="4" t="s">
        <v>490</v>
      </c>
      <c r="M34" s="4" t="s">
        <v>567</v>
      </c>
      <c r="N34" s="2" t="s">
        <v>182</v>
      </c>
    </row>
    <row r="35" spans="2:14" ht="15.6" x14ac:dyDescent="0.3">
      <c r="B35" s="1">
        <v>32</v>
      </c>
      <c r="C35" s="11" t="s">
        <v>1437</v>
      </c>
      <c r="D35" s="2" t="s">
        <v>516</v>
      </c>
      <c r="E35" s="1" t="s">
        <v>553</v>
      </c>
      <c r="F35" s="4" t="s">
        <v>465</v>
      </c>
      <c r="G35" s="5">
        <v>56.6</v>
      </c>
      <c r="H35" s="5">
        <v>7.3</v>
      </c>
      <c r="I35" s="5">
        <v>3</v>
      </c>
      <c r="J35" s="6">
        <v>-6.9779350000000004</v>
      </c>
      <c r="K35" s="6">
        <v>111.411551</v>
      </c>
      <c r="L35" s="4" t="s">
        <v>490</v>
      </c>
      <c r="M35" s="4" t="s">
        <v>567</v>
      </c>
      <c r="N35" s="2" t="s">
        <v>183</v>
      </c>
    </row>
    <row r="36" spans="2:14" ht="15.6" x14ac:dyDescent="0.3">
      <c r="B36" s="1">
        <v>33</v>
      </c>
      <c r="C36" s="11">
        <v>101</v>
      </c>
      <c r="D36" s="2" t="s">
        <v>514</v>
      </c>
      <c r="E36" s="1" t="s">
        <v>554</v>
      </c>
      <c r="F36" s="4" t="s">
        <v>466</v>
      </c>
      <c r="G36" s="5">
        <v>10.5</v>
      </c>
      <c r="H36" s="5">
        <v>6.9</v>
      </c>
      <c r="I36" s="5">
        <v>1</v>
      </c>
      <c r="J36" s="6">
        <v>-6.9744869999999999</v>
      </c>
      <c r="K36" s="6">
        <v>111.417362</v>
      </c>
      <c r="L36" s="4" t="s">
        <v>491</v>
      </c>
      <c r="M36" s="4" t="s">
        <v>567</v>
      </c>
      <c r="N36" s="2" t="s">
        <v>182</v>
      </c>
    </row>
    <row r="37" spans="2:14" ht="15.6" x14ac:dyDescent="0.3">
      <c r="B37" s="1">
        <v>34</v>
      </c>
      <c r="C37" s="11" t="s">
        <v>1437</v>
      </c>
      <c r="D37" s="2" t="s">
        <v>516</v>
      </c>
      <c r="E37" s="1" t="s">
        <v>555</v>
      </c>
      <c r="F37" s="4" t="s">
        <v>467</v>
      </c>
      <c r="G37" s="5">
        <v>10</v>
      </c>
      <c r="H37" s="5">
        <v>6</v>
      </c>
      <c r="I37" s="5">
        <v>1</v>
      </c>
      <c r="J37" s="6">
        <v>-6.9850969999999997</v>
      </c>
      <c r="K37" s="6">
        <v>111.411051</v>
      </c>
      <c r="L37" s="4" t="s">
        <v>492</v>
      </c>
      <c r="M37" s="4" t="s">
        <v>567</v>
      </c>
      <c r="N37" s="2" t="s">
        <v>182</v>
      </c>
    </row>
    <row r="38" spans="2:14" ht="15.6" x14ac:dyDescent="0.3">
      <c r="B38" s="1">
        <v>35</v>
      </c>
      <c r="C38" s="11" t="s">
        <v>1438</v>
      </c>
      <c r="D38" s="2" t="s">
        <v>517</v>
      </c>
      <c r="E38" s="1" t="s">
        <v>556</v>
      </c>
      <c r="F38" s="4" t="s">
        <v>468</v>
      </c>
      <c r="G38" s="5">
        <v>32.5</v>
      </c>
      <c r="H38" s="5">
        <v>5</v>
      </c>
      <c r="I38" s="5">
        <v>3</v>
      </c>
      <c r="J38" s="6">
        <v>-6.9774690000000001</v>
      </c>
      <c r="K38" s="6">
        <v>111.436936</v>
      </c>
      <c r="L38" s="4" t="s">
        <v>492</v>
      </c>
      <c r="M38" s="4" t="s">
        <v>567</v>
      </c>
      <c r="N38" s="2" t="s">
        <v>183</v>
      </c>
    </row>
    <row r="39" spans="2:14" ht="15.6" x14ac:dyDescent="0.3">
      <c r="B39" s="1">
        <v>36</v>
      </c>
      <c r="C39" s="11" t="s">
        <v>1437</v>
      </c>
      <c r="D39" s="2" t="s">
        <v>516</v>
      </c>
      <c r="E39" s="1" t="s">
        <v>557</v>
      </c>
      <c r="F39" s="4" t="s">
        <v>469</v>
      </c>
      <c r="G39" s="5">
        <v>3</v>
      </c>
      <c r="H39" s="5">
        <v>6.7</v>
      </c>
      <c r="I39" s="5">
        <v>1</v>
      </c>
      <c r="J39" s="6">
        <v>-6.9918820000000004</v>
      </c>
      <c r="K39" s="6">
        <v>111.41045800000001</v>
      </c>
      <c r="L39" s="4" t="s">
        <v>493</v>
      </c>
      <c r="M39" s="4" t="s">
        <v>567</v>
      </c>
      <c r="N39" s="7" t="s">
        <v>182</v>
      </c>
    </row>
    <row r="40" spans="2:14" ht="15.6" x14ac:dyDescent="0.3">
      <c r="B40" s="1">
        <v>37</v>
      </c>
      <c r="C40" s="11" t="s">
        <v>1439</v>
      </c>
      <c r="D40" s="2" t="s">
        <v>518</v>
      </c>
      <c r="E40" s="1" t="s">
        <v>558</v>
      </c>
      <c r="F40" s="4" t="s">
        <v>470</v>
      </c>
      <c r="G40" s="5">
        <v>8</v>
      </c>
      <c r="H40" s="5">
        <v>5.0999999999999996</v>
      </c>
      <c r="I40" s="5">
        <v>1</v>
      </c>
      <c r="J40" s="6">
        <v>-6.9986759999999997</v>
      </c>
      <c r="K40" s="6">
        <v>111.433719</v>
      </c>
      <c r="L40" s="4" t="s">
        <v>494</v>
      </c>
      <c r="M40" s="4" t="s">
        <v>567</v>
      </c>
      <c r="N40" s="7" t="s">
        <v>182</v>
      </c>
    </row>
    <row r="41" spans="2:14" ht="15" x14ac:dyDescent="0.3">
      <c r="B41" s="1">
        <v>38</v>
      </c>
      <c r="C41" s="10">
        <v>199</v>
      </c>
      <c r="D41" s="4" t="s">
        <v>519</v>
      </c>
      <c r="E41" s="1" t="s">
        <v>559</v>
      </c>
      <c r="F41" s="4" t="s">
        <v>471</v>
      </c>
      <c r="G41" s="5">
        <v>8.6999999999999993</v>
      </c>
      <c r="H41" s="5">
        <v>3.4</v>
      </c>
      <c r="I41" s="5">
        <v>1</v>
      </c>
      <c r="J41" s="6">
        <v>-7.0020499999999997</v>
      </c>
      <c r="K41" s="6">
        <v>111.438653</v>
      </c>
      <c r="L41" s="4" t="s">
        <v>495</v>
      </c>
      <c r="M41" s="4" t="s">
        <v>567</v>
      </c>
      <c r="N41" s="4" t="s">
        <v>182</v>
      </c>
    </row>
    <row r="42" spans="2:14" ht="15" x14ac:dyDescent="0.3">
      <c r="B42" s="1">
        <v>39</v>
      </c>
      <c r="C42" s="10">
        <v>228</v>
      </c>
      <c r="D42" s="4" t="s">
        <v>520</v>
      </c>
      <c r="E42" s="1" t="s">
        <v>560</v>
      </c>
      <c r="F42" s="4" t="s">
        <v>472</v>
      </c>
      <c r="G42" s="5">
        <v>12</v>
      </c>
      <c r="H42" s="5">
        <v>5.6</v>
      </c>
      <c r="I42" s="5">
        <v>1</v>
      </c>
      <c r="J42" s="6">
        <v>-7.0090649999999997</v>
      </c>
      <c r="K42" s="6">
        <v>111.414975</v>
      </c>
      <c r="L42" s="4" t="s">
        <v>496</v>
      </c>
      <c r="M42" s="4" t="s">
        <v>567</v>
      </c>
      <c r="N42" s="4" t="s">
        <v>182</v>
      </c>
    </row>
    <row r="43" spans="2:14" ht="15" x14ac:dyDescent="0.3">
      <c r="B43" s="1">
        <v>40</v>
      </c>
      <c r="C43" s="10">
        <v>228</v>
      </c>
      <c r="D43" s="4" t="s">
        <v>520</v>
      </c>
      <c r="E43" s="1" t="s">
        <v>561</v>
      </c>
      <c r="F43" s="4" t="s">
        <v>473</v>
      </c>
      <c r="G43" s="5">
        <v>9.5</v>
      </c>
      <c r="H43" s="5">
        <v>4</v>
      </c>
      <c r="I43" s="5">
        <v>1</v>
      </c>
      <c r="J43" s="6">
        <v>-7.0028110000000003</v>
      </c>
      <c r="K43" s="6">
        <v>111.422628</v>
      </c>
      <c r="L43" s="4" t="s">
        <v>496</v>
      </c>
      <c r="M43" s="4" t="s">
        <v>567</v>
      </c>
      <c r="N43" s="4" t="s">
        <v>182</v>
      </c>
    </row>
    <row r="44" spans="2:14" ht="15" x14ac:dyDescent="0.3">
      <c r="B44" s="1">
        <v>41</v>
      </c>
      <c r="C44" s="10">
        <v>228</v>
      </c>
      <c r="D44" s="4" t="s">
        <v>520</v>
      </c>
      <c r="E44" s="1" t="s">
        <v>562</v>
      </c>
      <c r="F44" s="4" t="s">
        <v>474</v>
      </c>
      <c r="G44" s="5">
        <v>4</v>
      </c>
      <c r="H44" s="5">
        <v>33.5</v>
      </c>
      <c r="I44" s="5">
        <v>1</v>
      </c>
      <c r="J44" s="6">
        <v>-7.0053580000000002</v>
      </c>
      <c r="K44" s="6">
        <v>111.421199</v>
      </c>
      <c r="L44" s="4" t="s">
        <v>496</v>
      </c>
      <c r="M44" s="4" t="s">
        <v>567</v>
      </c>
      <c r="N44" s="4" t="s">
        <v>182</v>
      </c>
    </row>
    <row r="45" spans="2:14" ht="15" x14ac:dyDescent="0.3">
      <c r="B45" s="1">
        <v>42</v>
      </c>
      <c r="C45" s="10">
        <v>201</v>
      </c>
      <c r="D45" s="4" t="s">
        <v>521</v>
      </c>
      <c r="E45" s="1" t="s">
        <v>563</v>
      </c>
      <c r="F45" s="4" t="s">
        <v>293</v>
      </c>
      <c r="G45" s="5">
        <v>5.7</v>
      </c>
      <c r="H45" s="5">
        <v>4.2</v>
      </c>
      <c r="I45" s="5">
        <v>1</v>
      </c>
      <c r="J45" s="6">
        <v>-7.0210600000000003</v>
      </c>
      <c r="K45" s="6">
        <v>111.425543</v>
      </c>
      <c r="L45" s="4" t="s">
        <v>496</v>
      </c>
      <c r="M45" s="4" t="s">
        <v>567</v>
      </c>
      <c r="N45" s="4" t="s">
        <v>182</v>
      </c>
    </row>
    <row r="46" spans="2:14" ht="15" x14ac:dyDescent="0.3">
      <c r="B46" s="1">
        <v>43</v>
      </c>
      <c r="C46" s="10">
        <v>201</v>
      </c>
      <c r="D46" s="4" t="s">
        <v>521</v>
      </c>
      <c r="E46" s="1" t="s">
        <v>564</v>
      </c>
      <c r="F46" s="4" t="s">
        <v>292</v>
      </c>
      <c r="G46" s="5">
        <v>4.4000000000000004</v>
      </c>
      <c r="H46" s="5">
        <v>3.6</v>
      </c>
      <c r="I46" s="5">
        <v>1</v>
      </c>
      <c r="J46" s="6">
        <v>-7.0310680000000003</v>
      </c>
      <c r="K46" s="6">
        <v>111.429333</v>
      </c>
      <c r="L46" s="4" t="s">
        <v>496</v>
      </c>
      <c r="M46" s="4" t="s">
        <v>567</v>
      </c>
      <c r="N46" s="4" t="s">
        <v>182</v>
      </c>
    </row>
    <row r="47" spans="2:14" ht="15" x14ac:dyDescent="0.3">
      <c r="B47" s="1">
        <v>44</v>
      </c>
      <c r="C47" s="10">
        <v>201</v>
      </c>
      <c r="D47" s="4" t="s">
        <v>521</v>
      </c>
      <c r="E47" s="1" t="s">
        <v>565</v>
      </c>
      <c r="F47" s="4" t="s">
        <v>475</v>
      </c>
      <c r="G47" s="5">
        <v>7</v>
      </c>
      <c r="H47" s="5">
        <v>3.5</v>
      </c>
      <c r="I47" s="5">
        <v>1</v>
      </c>
      <c r="J47" s="6">
        <v>-7.0329360000000003</v>
      </c>
      <c r="K47" s="6">
        <v>111.428653</v>
      </c>
      <c r="L47" s="4" t="s">
        <v>496</v>
      </c>
      <c r="M47" s="4" t="s">
        <v>567</v>
      </c>
      <c r="N47" s="4" t="s">
        <v>182</v>
      </c>
    </row>
    <row r="48" spans="2:14" ht="15" x14ac:dyDescent="0.3">
      <c r="B48" s="1">
        <v>45</v>
      </c>
      <c r="C48" s="10">
        <v>201</v>
      </c>
      <c r="D48" s="4" t="s">
        <v>521</v>
      </c>
      <c r="E48" s="1" t="s">
        <v>566</v>
      </c>
      <c r="F48" s="4" t="s">
        <v>476</v>
      </c>
      <c r="G48" s="5">
        <v>6</v>
      </c>
      <c r="H48" s="5">
        <v>3.6</v>
      </c>
      <c r="I48" s="5">
        <v>1</v>
      </c>
      <c r="J48" s="6">
        <v>-7.0342560000000001</v>
      </c>
      <c r="K48" s="6">
        <v>111.430747</v>
      </c>
      <c r="L48" s="4" t="s">
        <v>496</v>
      </c>
      <c r="M48" s="4" t="s">
        <v>567</v>
      </c>
      <c r="N48" s="4" t="s">
        <v>182</v>
      </c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89A3-E75D-4799-BB6A-C43D6187F7C1}">
  <sheetPr>
    <tabColor rgb="FF00B050"/>
  </sheetPr>
  <dimension ref="B1:AC111"/>
  <sheetViews>
    <sheetView topLeftCell="R1" zoomScale="110" zoomScaleNormal="110" workbookViewId="0">
      <pane ySplit="13" topLeftCell="A35" activePane="bottomLeft" state="frozen"/>
      <selection pane="bottomLeft" activeCell="B14" sqref="B14:B111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24" style="33" customWidth="1"/>
    <col min="13" max="13" width="15.88671875" style="32" customWidth="1"/>
    <col min="14" max="14" width="11.6640625" style="32" customWidth="1"/>
    <col min="15" max="15" width="16.109375" style="32" customWidth="1"/>
    <col min="16" max="16" width="16.44140625" style="32" customWidth="1"/>
    <col min="17" max="17" width="10.5546875" style="32" customWidth="1"/>
    <col min="18" max="18" width="16.33203125" style="32" customWidth="1"/>
    <col min="19" max="19" width="16.44140625" style="32" customWidth="1"/>
    <col min="20" max="21" width="11" style="32" customWidth="1"/>
    <col min="22" max="22" width="15.33203125" style="32" customWidth="1"/>
    <col min="23" max="23" width="10.33203125" style="32" customWidth="1"/>
    <col min="24" max="24" width="15.33203125" style="32" customWidth="1"/>
    <col min="25" max="25" width="15" style="32" customWidth="1"/>
    <col min="26" max="26" width="11.33203125" style="32" customWidth="1"/>
    <col min="27" max="27" width="11" style="32" customWidth="1"/>
    <col min="28" max="28" width="17.109375" style="32" customWidth="1"/>
    <col min="29" max="29" width="33.44140625" style="32" customWidth="1"/>
    <col min="30" max="31" width="3.44140625" style="32" customWidth="1"/>
    <col min="32" max="32" width="4.44140625" style="32" customWidth="1"/>
    <col min="33" max="35" width="8.88671875" style="32"/>
    <col min="36" max="36" width="26.88671875" style="32" bestFit="1" customWidth="1"/>
    <col min="37" max="38" width="8.88671875" style="32"/>
    <col min="39" max="39" width="14.5546875" style="32" bestFit="1" customWidth="1"/>
    <col min="40" max="40" width="12.88671875" style="32" bestFit="1" customWidth="1"/>
    <col min="41" max="41" width="8.44140625" style="32" bestFit="1" customWidth="1"/>
    <col min="42" max="16384" width="8.88671875" style="32"/>
  </cols>
  <sheetData>
    <row r="1" spans="2:29" ht="6.6" customHeight="1" x14ac:dyDescent="0.3"/>
    <row r="2" spans="2:2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2:29" x14ac:dyDescent="0.3">
      <c r="B3" s="117" t="s">
        <v>1898</v>
      </c>
      <c r="C3" s="117"/>
      <c r="D3" s="34" t="s">
        <v>1902</v>
      </c>
    </row>
    <row r="4" spans="2:29" x14ac:dyDescent="0.3">
      <c r="B4" s="117" t="s">
        <v>1899</v>
      </c>
      <c r="C4" s="117"/>
      <c r="D4" s="34" t="s">
        <v>1903</v>
      </c>
    </row>
    <row r="5" spans="2:29" x14ac:dyDescent="0.3">
      <c r="B5" s="117" t="s">
        <v>1900</v>
      </c>
      <c r="C5" s="117"/>
      <c r="D5" s="34" t="s">
        <v>1905</v>
      </c>
    </row>
    <row r="6" spans="2:29" ht="15" x14ac:dyDescent="0.3">
      <c r="B6" s="117" t="s">
        <v>1901</v>
      </c>
      <c r="C6" s="117"/>
      <c r="D6" s="34" t="s">
        <v>1904</v>
      </c>
      <c r="F6" s="1"/>
    </row>
    <row r="8" spans="2:29" ht="13.5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2" t="s">
        <v>1608</v>
      </c>
      <c r="G8" s="124" t="s">
        <v>8</v>
      </c>
      <c r="H8" s="125"/>
      <c r="I8" s="124" t="s">
        <v>1456</v>
      </c>
      <c r="J8" s="130"/>
      <c r="K8" s="125"/>
      <c r="L8" s="122" t="s">
        <v>1462</v>
      </c>
      <c r="M8" s="123"/>
      <c r="N8" s="123"/>
      <c r="O8" s="123"/>
      <c r="P8" s="123"/>
      <c r="Q8" s="123"/>
      <c r="R8" s="123"/>
      <c r="S8" s="123"/>
      <c r="T8" s="132"/>
      <c r="U8" s="112" t="s">
        <v>1455</v>
      </c>
      <c r="V8" s="112"/>
      <c r="W8" s="112"/>
      <c r="X8" s="112"/>
      <c r="Y8" s="112"/>
      <c r="Z8" s="112"/>
      <c r="AA8" s="113" t="s">
        <v>1454</v>
      </c>
      <c r="AB8" s="113" t="s">
        <v>1917</v>
      </c>
      <c r="AC8" s="111" t="s">
        <v>1460</v>
      </c>
    </row>
    <row r="9" spans="2:29" ht="3" customHeight="1" x14ac:dyDescent="0.3">
      <c r="B9" s="111"/>
      <c r="C9" s="112"/>
      <c r="D9" s="114"/>
      <c r="E9" s="111"/>
      <c r="F9" s="112"/>
      <c r="G9" s="126"/>
      <c r="H9" s="127"/>
      <c r="I9" s="128"/>
      <c r="J9" s="131"/>
      <c r="K9" s="129"/>
      <c r="L9" s="133"/>
      <c r="M9" s="134"/>
      <c r="N9" s="134"/>
      <c r="O9" s="134"/>
      <c r="P9" s="134"/>
      <c r="Q9" s="134"/>
      <c r="R9" s="134"/>
      <c r="S9" s="134"/>
      <c r="T9" s="135"/>
      <c r="U9" s="112"/>
      <c r="V9" s="112"/>
      <c r="W9" s="112"/>
      <c r="X9" s="112"/>
      <c r="Y9" s="112"/>
      <c r="Z9" s="112"/>
      <c r="AA9" s="114"/>
      <c r="AB9" s="114"/>
      <c r="AC9" s="111"/>
    </row>
    <row r="10" spans="2:29" ht="17.25" customHeight="1" x14ac:dyDescent="0.3">
      <c r="B10" s="111"/>
      <c r="C10" s="112"/>
      <c r="D10" s="114"/>
      <c r="E10" s="111"/>
      <c r="F10" s="112"/>
      <c r="G10" s="126"/>
      <c r="H10" s="127"/>
      <c r="I10" s="118" t="s">
        <v>1457</v>
      </c>
      <c r="J10" s="118" t="s">
        <v>1458</v>
      </c>
      <c r="K10" s="113" t="s">
        <v>1459</v>
      </c>
      <c r="L10" s="112" t="s">
        <v>1449</v>
      </c>
      <c r="M10" s="112"/>
      <c r="N10" s="112"/>
      <c r="O10" s="112" t="s">
        <v>1450</v>
      </c>
      <c r="P10" s="112"/>
      <c r="Q10" s="112"/>
      <c r="R10" s="112" t="s">
        <v>1451</v>
      </c>
      <c r="S10" s="112"/>
      <c r="T10" s="112"/>
      <c r="U10" s="112" t="s">
        <v>1452</v>
      </c>
      <c r="V10" s="112"/>
      <c r="W10" s="112"/>
      <c r="X10" s="112" t="s">
        <v>1453</v>
      </c>
      <c r="Y10" s="112"/>
      <c r="Z10" s="112"/>
      <c r="AA10" s="114"/>
      <c r="AB10" s="114"/>
      <c r="AC10" s="111"/>
    </row>
    <row r="11" spans="2:29" ht="0.75" customHeight="1" x14ac:dyDescent="0.3">
      <c r="B11" s="111"/>
      <c r="C11" s="112"/>
      <c r="D11" s="114"/>
      <c r="E11" s="111"/>
      <c r="F11" s="112"/>
      <c r="G11" s="128"/>
      <c r="H11" s="129"/>
      <c r="I11" s="136"/>
      <c r="J11" s="136"/>
      <c r="K11" s="115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4"/>
      <c r="AB11" s="114"/>
      <c r="AC11" s="111"/>
    </row>
    <row r="12" spans="2:29" ht="17.25" customHeight="1" x14ac:dyDescent="0.3">
      <c r="B12" s="111"/>
      <c r="C12" s="112"/>
      <c r="D12" s="115"/>
      <c r="E12" s="111"/>
      <c r="F12" s="112"/>
      <c r="G12" s="35" t="s">
        <v>10</v>
      </c>
      <c r="H12" s="35" t="s">
        <v>9</v>
      </c>
      <c r="I12" s="35" t="s">
        <v>12</v>
      </c>
      <c r="J12" s="35" t="s">
        <v>12</v>
      </c>
      <c r="K12" s="36" t="s">
        <v>1916</v>
      </c>
      <c r="L12" s="37" t="s">
        <v>1446</v>
      </c>
      <c r="M12" s="37" t="s">
        <v>1447</v>
      </c>
      <c r="N12" s="37" t="s">
        <v>1448</v>
      </c>
      <c r="O12" s="37" t="s">
        <v>1446</v>
      </c>
      <c r="P12" s="37" t="s">
        <v>1447</v>
      </c>
      <c r="Q12" s="37" t="s">
        <v>1448</v>
      </c>
      <c r="R12" s="37" t="s">
        <v>1447</v>
      </c>
      <c r="S12" s="37" t="s">
        <v>1447</v>
      </c>
      <c r="T12" s="37" t="s">
        <v>1448</v>
      </c>
      <c r="U12" s="37" t="s">
        <v>1446</v>
      </c>
      <c r="V12" s="37" t="s">
        <v>1447</v>
      </c>
      <c r="W12" s="37" t="s">
        <v>1448</v>
      </c>
      <c r="X12" s="36" t="s">
        <v>1446</v>
      </c>
      <c r="Y12" s="36" t="s">
        <v>1447</v>
      </c>
      <c r="Z12" s="36" t="s">
        <v>1448</v>
      </c>
      <c r="AA12" s="115"/>
      <c r="AB12" s="115"/>
      <c r="AC12" s="118"/>
    </row>
    <row r="13" spans="2:29" ht="17.25" customHeight="1" x14ac:dyDescent="0.3">
      <c r="B13" s="38">
        <v>1</v>
      </c>
      <c r="C13" s="38">
        <v>2</v>
      </c>
      <c r="D13" s="38">
        <v>3</v>
      </c>
      <c r="E13" s="38">
        <v>4</v>
      </c>
      <c r="F13" s="38">
        <v>5</v>
      </c>
      <c r="G13" s="38">
        <v>6</v>
      </c>
      <c r="H13" s="38">
        <v>7</v>
      </c>
      <c r="I13" s="38">
        <v>8</v>
      </c>
      <c r="J13" s="38">
        <v>9</v>
      </c>
      <c r="K13" s="38">
        <v>10</v>
      </c>
      <c r="L13" s="38">
        <v>11</v>
      </c>
      <c r="M13" s="38">
        <v>12</v>
      </c>
      <c r="N13" s="38">
        <v>13</v>
      </c>
      <c r="O13" s="38">
        <v>14</v>
      </c>
      <c r="P13" s="38">
        <v>15</v>
      </c>
      <c r="Q13" s="38">
        <v>16</v>
      </c>
      <c r="R13" s="38">
        <v>17</v>
      </c>
      <c r="S13" s="38">
        <v>18</v>
      </c>
      <c r="T13" s="38">
        <v>19</v>
      </c>
      <c r="U13" s="38">
        <v>20</v>
      </c>
      <c r="V13" s="38">
        <v>21</v>
      </c>
      <c r="W13" s="38">
        <v>22</v>
      </c>
      <c r="X13" s="38">
        <v>23</v>
      </c>
      <c r="Y13" s="38">
        <v>24</v>
      </c>
      <c r="Z13" s="38">
        <v>25</v>
      </c>
      <c r="AA13" s="38">
        <v>26</v>
      </c>
      <c r="AB13" s="38">
        <v>27</v>
      </c>
      <c r="AC13" s="38">
        <v>28</v>
      </c>
    </row>
    <row r="14" spans="2:29" ht="15" x14ac:dyDescent="0.3">
      <c r="B14" s="39">
        <v>1</v>
      </c>
      <c r="C14" s="25" t="s">
        <v>1464</v>
      </c>
      <c r="D14" s="27" t="s">
        <v>1926</v>
      </c>
      <c r="E14" s="27" t="s">
        <v>1611</v>
      </c>
      <c r="F14" s="1" t="s">
        <v>1614</v>
      </c>
      <c r="G14" s="27" t="s">
        <v>1807</v>
      </c>
      <c r="H14" s="4" t="s">
        <v>1809</v>
      </c>
      <c r="I14" s="40">
        <v>6.2</v>
      </c>
      <c r="J14" s="40">
        <v>4.5</v>
      </c>
      <c r="K14" s="41">
        <v>1</v>
      </c>
      <c r="L14" s="42" t="s">
        <v>1920</v>
      </c>
      <c r="M14" s="42" t="s">
        <v>1942</v>
      </c>
      <c r="N14" s="39">
        <v>1</v>
      </c>
      <c r="O14" s="42" t="s">
        <v>1943</v>
      </c>
      <c r="P14" s="42" t="s">
        <v>1945</v>
      </c>
      <c r="Q14" s="39">
        <v>1</v>
      </c>
      <c r="R14" s="42" t="s">
        <v>1942</v>
      </c>
      <c r="S14" s="42" t="s">
        <v>1943</v>
      </c>
      <c r="T14" s="39">
        <v>1</v>
      </c>
      <c r="U14" s="42" t="s">
        <v>1947</v>
      </c>
      <c r="V14" s="42" t="s">
        <v>1948</v>
      </c>
      <c r="W14" s="39">
        <v>1</v>
      </c>
      <c r="X14" s="42" t="s">
        <v>1949</v>
      </c>
      <c r="Y14" s="42" t="s">
        <v>1948</v>
      </c>
      <c r="Z14" s="39">
        <v>1</v>
      </c>
      <c r="AA14" s="41">
        <f>AVERAGE(N14,Q14,T14,W14,Z14)</f>
        <v>1</v>
      </c>
      <c r="AB14" s="39" t="str">
        <f t="shared" ref="AB14:AB57" si="0">IF(AND(AA14&gt;=0,AA14&lt;=0.5),"BAIK SEKALI",IF(AND(AA14&gt;0.6,AA14&lt;=1.5),"BAIK",IF(AND(AA14&gt;1.5,AA14&lt;=2.5),"SEDANG",IF(AND(AA14&gt;2.5,AA14&lt;=3.5),"RUSAK RINGAN",IF(AND(AA14&gt;3.6,AA14&lt;=4.5),"KRITIS",IF(AND(AA14&gt;4.6,AA14&lt;=5),"RUNTUH"))))))</f>
        <v>BAIK</v>
      </c>
      <c r="AC14" s="42" t="str">
        <f>IF(AND(AA14&gt;=0,AA14&lt;=0.5),"PEMELIHARAAN RUTIN",IF(AND(AA14&gt;0.06,AA14&lt;=1.5),"PEMELIHARAAN RUTIN *)",IF(AND(AA14&gt;1.5,AA14&lt;=2.5),"PERBAIKAN/REHABILITASI",IF(AND(AA14&gt;2.5,AA14&lt;=3.5),"REHABILITASI",IF(AND(AA14&gt;3.5,AA14&lt;=4.5),"PENGGANTIAN",IF(AND(AA14&gt;4.6,AA14&lt;=5),"PEMBANGUNAN JEMBATAN BARU",0))))))</f>
        <v>PEMELIHARAAN RUTIN *)</v>
      </c>
    </row>
    <row r="15" spans="2:29" ht="15" x14ac:dyDescent="0.3">
      <c r="B15" s="39">
        <v>2</v>
      </c>
      <c r="C15" s="25" t="s">
        <v>1465</v>
      </c>
      <c r="D15" s="27" t="s">
        <v>1472</v>
      </c>
      <c r="E15" s="27" t="s">
        <v>1611</v>
      </c>
      <c r="F15" s="1" t="s">
        <v>1613</v>
      </c>
      <c r="G15" s="27" t="s">
        <v>1807</v>
      </c>
      <c r="H15" s="4" t="s">
        <v>1809</v>
      </c>
      <c r="I15" s="40">
        <v>6.5</v>
      </c>
      <c r="J15" s="40">
        <v>4.5999999999999996</v>
      </c>
      <c r="K15" s="41">
        <v>1</v>
      </c>
      <c r="L15" s="42" t="s">
        <v>1918</v>
      </c>
      <c r="M15" s="42" t="s">
        <v>1943</v>
      </c>
      <c r="N15" s="39">
        <v>1</v>
      </c>
      <c r="O15" s="42" t="s">
        <v>1943</v>
      </c>
      <c r="P15" s="42" t="s">
        <v>1945</v>
      </c>
      <c r="Q15" s="39">
        <v>1</v>
      </c>
      <c r="R15" s="42" t="s">
        <v>1942</v>
      </c>
      <c r="S15" s="42" t="s">
        <v>1943</v>
      </c>
      <c r="T15" s="39">
        <v>2</v>
      </c>
      <c r="U15" s="42" t="s">
        <v>1947</v>
      </c>
      <c r="V15" s="42" t="s">
        <v>1948</v>
      </c>
      <c r="W15" s="39">
        <v>1</v>
      </c>
      <c r="X15" s="42" t="s">
        <v>1949</v>
      </c>
      <c r="Y15" s="42" t="s">
        <v>1948</v>
      </c>
      <c r="Z15" s="39">
        <v>1</v>
      </c>
      <c r="AA15" s="41">
        <f t="shared" ref="AA15:AA58" si="1">AVERAGE(N15,Q15,T15,W15,Z15)</f>
        <v>1.2</v>
      </c>
      <c r="AB15" s="39" t="str">
        <f t="shared" si="0"/>
        <v>BAIK</v>
      </c>
      <c r="AC15" s="42" t="str">
        <f t="shared" ref="AC15:AC58" si="2">IF(AND(AA15&gt;=0,AA15&lt;=0.5),"PEMELIHARAAN RUTIN",IF(AND(AA15&gt;0.06,AA15&lt;=1.5),"PEMELIHARAAN RUTIN *)",IF(AND(AA15&gt;1.5,AA15&lt;=2.5),"PERBAIKAN/REHABILITASI",IF(AND(AA15&gt;2.5,AA15&lt;=3.5),"REHABILITASI",IF(AND(AA15&gt;3.5,AA15&lt;=4.5),"PENGGANTIAN",IF(AND(AA15&gt;4.6,AA15&lt;=5),"PEMBANGUNAN JEMBATAN BARU",0))))))</f>
        <v>PEMELIHARAAN RUTIN *)</v>
      </c>
    </row>
    <row r="16" spans="2:29" ht="15" x14ac:dyDescent="0.3">
      <c r="B16" s="39">
        <v>3</v>
      </c>
      <c r="C16" s="25" t="s">
        <v>1466</v>
      </c>
      <c r="D16" s="27" t="s">
        <v>1927</v>
      </c>
      <c r="E16" s="27" t="s">
        <v>1611</v>
      </c>
      <c r="F16" s="1" t="s">
        <v>1612</v>
      </c>
      <c r="G16" s="27" t="s">
        <v>1807</v>
      </c>
      <c r="H16" s="4" t="s">
        <v>1808</v>
      </c>
      <c r="I16" s="40">
        <v>6.2</v>
      </c>
      <c r="J16" s="40">
        <v>4.5</v>
      </c>
      <c r="K16" s="41">
        <v>1</v>
      </c>
      <c r="L16" s="42" t="s">
        <v>1918</v>
      </c>
      <c r="M16" s="42" t="s">
        <v>1943</v>
      </c>
      <c r="N16" s="39">
        <v>1</v>
      </c>
      <c r="O16" s="42" t="s">
        <v>1943</v>
      </c>
      <c r="P16" s="42" t="s">
        <v>1945</v>
      </c>
      <c r="Q16" s="39">
        <v>1</v>
      </c>
      <c r="R16" s="42" t="s">
        <v>1942</v>
      </c>
      <c r="S16" s="42" t="s">
        <v>1943</v>
      </c>
      <c r="T16" s="39">
        <v>3</v>
      </c>
      <c r="U16" s="42" t="s">
        <v>1947</v>
      </c>
      <c r="V16" s="42" t="s">
        <v>1948</v>
      </c>
      <c r="W16" s="39">
        <v>1</v>
      </c>
      <c r="X16" s="42" t="s">
        <v>1949</v>
      </c>
      <c r="Y16" s="42" t="s">
        <v>1948</v>
      </c>
      <c r="Z16" s="39">
        <v>1</v>
      </c>
      <c r="AA16" s="41">
        <f t="shared" si="1"/>
        <v>1.4</v>
      </c>
      <c r="AB16" s="39" t="str">
        <f t="shared" si="0"/>
        <v>BAIK</v>
      </c>
      <c r="AC16" s="42" t="str">
        <f t="shared" si="2"/>
        <v>PEMELIHARAAN RUTIN *)</v>
      </c>
    </row>
    <row r="17" spans="2:29" ht="15" x14ac:dyDescent="0.3">
      <c r="B17" s="39">
        <v>4</v>
      </c>
      <c r="C17" s="25" t="s">
        <v>1467</v>
      </c>
      <c r="D17" s="27" t="s">
        <v>1473</v>
      </c>
      <c r="E17" s="27" t="s">
        <v>1615</v>
      </c>
      <c r="F17" s="1" t="s">
        <v>1616</v>
      </c>
      <c r="G17" s="27" t="s">
        <v>1807</v>
      </c>
      <c r="H17" s="4" t="s">
        <v>1810</v>
      </c>
      <c r="I17" s="40">
        <v>48.5</v>
      </c>
      <c r="J17" s="40">
        <v>8</v>
      </c>
      <c r="K17" s="41">
        <v>2</v>
      </c>
      <c r="L17" s="42" t="s">
        <v>1907</v>
      </c>
      <c r="M17" s="42" t="s">
        <v>1943</v>
      </c>
      <c r="N17" s="39">
        <v>1</v>
      </c>
      <c r="O17" s="42" t="s">
        <v>1943</v>
      </c>
      <c r="P17" s="42" t="s">
        <v>1945</v>
      </c>
      <c r="Q17" s="39">
        <v>1</v>
      </c>
      <c r="R17" s="42" t="s">
        <v>1942</v>
      </c>
      <c r="S17" s="42" t="s">
        <v>1943</v>
      </c>
      <c r="T17" s="39">
        <v>1</v>
      </c>
      <c r="U17" s="42" t="s">
        <v>1947</v>
      </c>
      <c r="V17" s="42" t="s">
        <v>1948</v>
      </c>
      <c r="W17" s="39">
        <v>1</v>
      </c>
      <c r="X17" s="42" t="s">
        <v>1949</v>
      </c>
      <c r="Y17" s="42" t="s">
        <v>1948</v>
      </c>
      <c r="Z17" s="39">
        <v>1</v>
      </c>
      <c r="AA17" s="41">
        <f>AVERAGE(N17,Q17,T17,W17,Z17)</f>
        <v>1</v>
      </c>
      <c r="AB17" s="39" t="str">
        <f t="shared" si="0"/>
        <v>BAIK</v>
      </c>
      <c r="AC17" s="42" t="str">
        <f t="shared" si="2"/>
        <v>PEMELIHARAAN RUTIN *)</v>
      </c>
    </row>
    <row r="18" spans="2:29" ht="15" x14ac:dyDescent="0.3">
      <c r="B18" s="39">
        <v>5</v>
      </c>
      <c r="C18" s="25" t="s">
        <v>1468</v>
      </c>
      <c r="D18" s="27" t="s">
        <v>1474</v>
      </c>
      <c r="E18" s="27" t="s">
        <v>1617</v>
      </c>
      <c r="F18" s="1" t="s">
        <v>1618</v>
      </c>
      <c r="G18" s="27" t="s">
        <v>1811</v>
      </c>
      <c r="H18" s="4" t="s">
        <v>1812</v>
      </c>
      <c r="I18" s="40">
        <v>10.8</v>
      </c>
      <c r="J18" s="40">
        <v>5.5</v>
      </c>
      <c r="K18" s="41">
        <v>1</v>
      </c>
      <c r="L18" s="42" t="s">
        <v>1907</v>
      </c>
      <c r="M18" s="42" t="s">
        <v>1943</v>
      </c>
      <c r="N18" s="39">
        <v>1</v>
      </c>
      <c r="O18" s="42" t="s">
        <v>1943</v>
      </c>
      <c r="P18" s="42" t="s">
        <v>1945</v>
      </c>
      <c r="Q18" s="39">
        <v>1</v>
      </c>
      <c r="R18" s="42" t="s">
        <v>1942</v>
      </c>
      <c r="S18" s="42" t="s">
        <v>1943</v>
      </c>
      <c r="T18" s="39">
        <v>1</v>
      </c>
      <c r="U18" s="42" t="s">
        <v>1947</v>
      </c>
      <c r="V18" s="42" t="s">
        <v>1948</v>
      </c>
      <c r="W18" s="39">
        <v>1</v>
      </c>
      <c r="X18" s="42" t="s">
        <v>1949</v>
      </c>
      <c r="Y18" s="42" t="s">
        <v>1948</v>
      </c>
      <c r="Z18" s="39">
        <v>1</v>
      </c>
      <c r="AA18" s="41">
        <f t="shared" si="1"/>
        <v>1</v>
      </c>
      <c r="AB18" s="39" t="str">
        <f t="shared" si="0"/>
        <v>BAIK</v>
      </c>
      <c r="AC18" s="42" t="str">
        <f t="shared" si="2"/>
        <v>PEMELIHARAAN RUTIN *)</v>
      </c>
    </row>
    <row r="19" spans="2:29" ht="15" x14ac:dyDescent="0.3">
      <c r="B19" s="39">
        <v>6</v>
      </c>
      <c r="C19" s="25" t="s">
        <v>1469</v>
      </c>
      <c r="D19" s="27" t="s">
        <v>1475</v>
      </c>
      <c r="E19" s="27" t="s">
        <v>1619</v>
      </c>
      <c r="F19" s="1" t="s">
        <v>1620</v>
      </c>
      <c r="G19" s="27" t="s">
        <v>1811</v>
      </c>
      <c r="H19" s="4" t="s">
        <v>1813</v>
      </c>
      <c r="I19" s="40">
        <v>6</v>
      </c>
      <c r="J19" s="40">
        <v>5</v>
      </c>
      <c r="K19" s="41">
        <v>1</v>
      </c>
      <c r="L19" s="42" t="s">
        <v>1925</v>
      </c>
      <c r="M19" s="42" t="s">
        <v>1943</v>
      </c>
      <c r="N19" s="39">
        <v>1</v>
      </c>
      <c r="O19" s="42" t="s">
        <v>1943</v>
      </c>
      <c r="P19" s="42" t="s">
        <v>1943</v>
      </c>
      <c r="Q19" s="39">
        <v>1</v>
      </c>
      <c r="R19" s="42" t="s">
        <v>1942</v>
      </c>
      <c r="S19" s="42" t="s">
        <v>1943</v>
      </c>
      <c r="T19" s="39">
        <v>3</v>
      </c>
      <c r="U19" s="42" t="s">
        <v>1947</v>
      </c>
      <c r="V19" s="42" t="s">
        <v>1948</v>
      </c>
      <c r="W19" s="39">
        <v>1</v>
      </c>
      <c r="X19" s="42" t="s">
        <v>1949</v>
      </c>
      <c r="Y19" s="42" t="s">
        <v>1948</v>
      </c>
      <c r="Z19" s="39">
        <v>1</v>
      </c>
      <c r="AA19" s="41">
        <f t="shared" si="1"/>
        <v>1.4</v>
      </c>
      <c r="AB19" s="39" t="str">
        <f t="shared" si="0"/>
        <v>BAIK</v>
      </c>
      <c r="AC19" s="42" t="str">
        <f t="shared" si="2"/>
        <v>PEMELIHARAAN RUTIN *)</v>
      </c>
    </row>
    <row r="20" spans="2:29" ht="15" x14ac:dyDescent="0.3">
      <c r="B20" s="39">
        <v>7</v>
      </c>
      <c r="C20" s="26">
        <v>24001135001</v>
      </c>
      <c r="D20" s="27" t="s">
        <v>1476</v>
      </c>
      <c r="E20" s="27" t="s">
        <v>1621</v>
      </c>
      <c r="F20" s="1" t="s">
        <v>1622</v>
      </c>
      <c r="G20" s="27" t="s">
        <v>1811</v>
      </c>
      <c r="H20" s="4" t="s">
        <v>1814</v>
      </c>
      <c r="I20" s="40">
        <v>65</v>
      </c>
      <c r="J20" s="40">
        <v>9.5</v>
      </c>
      <c r="K20" s="41">
        <v>2</v>
      </c>
      <c r="L20" s="42" t="s">
        <v>1907</v>
      </c>
      <c r="M20" s="42" t="s">
        <v>1943</v>
      </c>
      <c r="N20" s="39">
        <v>1</v>
      </c>
      <c r="O20" s="42" t="s">
        <v>1943</v>
      </c>
      <c r="P20" s="42" t="s">
        <v>1945</v>
      </c>
      <c r="Q20" s="39">
        <v>1</v>
      </c>
      <c r="R20" s="42" t="s">
        <v>1942</v>
      </c>
      <c r="S20" s="42" t="s">
        <v>1943</v>
      </c>
      <c r="T20" s="39">
        <v>1</v>
      </c>
      <c r="U20" s="42" t="s">
        <v>1947</v>
      </c>
      <c r="V20" s="42" t="s">
        <v>1948</v>
      </c>
      <c r="W20" s="39">
        <v>1</v>
      </c>
      <c r="X20" s="42" t="s">
        <v>1949</v>
      </c>
      <c r="Y20" s="42" t="s">
        <v>1948</v>
      </c>
      <c r="Z20" s="39">
        <v>1</v>
      </c>
      <c r="AA20" s="41">
        <f t="shared" si="1"/>
        <v>1</v>
      </c>
      <c r="AB20" s="39" t="str">
        <f t="shared" si="0"/>
        <v>BAIK</v>
      </c>
      <c r="AC20" s="42" t="str">
        <f t="shared" si="2"/>
        <v>PEMELIHARAAN RUTIN *)</v>
      </c>
    </row>
    <row r="21" spans="2:29" ht="15" x14ac:dyDescent="0.3">
      <c r="B21" s="39">
        <v>8</v>
      </c>
      <c r="C21" s="26">
        <v>24002001</v>
      </c>
      <c r="D21" s="27" t="s">
        <v>1477</v>
      </c>
      <c r="E21" s="27" t="s">
        <v>1623</v>
      </c>
      <c r="F21" s="1" t="s">
        <v>1624</v>
      </c>
      <c r="G21" s="4" t="s">
        <v>1815</v>
      </c>
      <c r="H21" s="4" t="s">
        <v>1816</v>
      </c>
      <c r="I21" s="40">
        <v>6.2</v>
      </c>
      <c r="J21" s="40">
        <v>4.2</v>
      </c>
      <c r="K21" s="41">
        <v>1</v>
      </c>
      <c r="L21" s="42" t="s">
        <v>1941</v>
      </c>
      <c r="M21" s="42" t="s">
        <v>1943</v>
      </c>
      <c r="N21" s="39">
        <v>1</v>
      </c>
      <c r="O21" s="42" t="s">
        <v>1943</v>
      </c>
      <c r="P21" s="42" t="s">
        <v>1945</v>
      </c>
      <c r="Q21" s="39">
        <v>1</v>
      </c>
      <c r="R21" s="42" t="s">
        <v>1942</v>
      </c>
      <c r="S21" s="42" t="s">
        <v>1943</v>
      </c>
      <c r="T21" s="39">
        <v>3</v>
      </c>
      <c r="U21" s="42" t="s">
        <v>1947</v>
      </c>
      <c r="V21" s="42" t="s">
        <v>1948</v>
      </c>
      <c r="W21" s="39">
        <v>1</v>
      </c>
      <c r="X21" s="42" t="s">
        <v>1949</v>
      </c>
      <c r="Y21" s="42" t="s">
        <v>1948</v>
      </c>
      <c r="Z21" s="39">
        <v>1</v>
      </c>
      <c r="AA21" s="41">
        <f t="shared" si="1"/>
        <v>1.4</v>
      </c>
      <c r="AB21" s="39" t="str">
        <f t="shared" si="0"/>
        <v>BAIK</v>
      </c>
      <c r="AC21" s="42" t="str">
        <f t="shared" si="2"/>
        <v>PEMELIHARAAN RUTIN *)</v>
      </c>
    </row>
    <row r="22" spans="2:29" ht="15" x14ac:dyDescent="0.3">
      <c r="B22" s="39">
        <v>9</v>
      </c>
      <c r="C22" s="26">
        <v>24002002</v>
      </c>
      <c r="D22" s="27" t="s">
        <v>1478</v>
      </c>
      <c r="E22" s="27" t="s">
        <v>1623</v>
      </c>
      <c r="F22" s="1" t="s">
        <v>1625</v>
      </c>
      <c r="G22" s="4" t="s">
        <v>1815</v>
      </c>
      <c r="H22" s="4" t="s">
        <v>1817</v>
      </c>
      <c r="I22" s="40">
        <v>6.5</v>
      </c>
      <c r="J22" s="40">
        <v>4.3499999999999996</v>
      </c>
      <c r="K22" s="41">
        <v>1</v>
      </c>
      <c r="L22" s="42" t="s">
        <v>1907</v>
      </c>
      <c r="M22" s="42" t="s">
        <v>1943</v>
      </c>
      <c r="N22" s="39">
        <v>1</v>
      </c>
      <c r="O22" s="42" t="s">
        <v>1943</v>
      </c>
      <c r="P22" s="42" t="s">
        <v>1945</v>
      </c>
      <c r="Q22" s="39">
        <v>1</v>
      </c>
      <c r="R22" s="42" t="s">
        <v>1942</v>
      </c>
      <c r="S22" s="42" t="s">
        <v>1943</v>
      </c>
      <c r="T22" s="39">
        <v>2</v>
      </c>
      <c r="U22" s="42" t="s">
        <v>1947</v>
      </c>
      <c r="V22" s="42" t="s">
        <v>1948</v>
      </c>
      <c r="W22" s="39">
        <v>1</v>
      </c>
      <c r="X22" s="42" t="s">
        <v>1949</v>
      </c>
      <c r="Y22" s="42" t="s">
        <v>1948</v>
      </c>
      <c r="Z22" s="39">
        <v>1</v>
      </c>
      <c r="AA22" s="41">
        <f t="shared" si="1"/>
        <v>1.2</v>
      </c>
      <c r="AB22" s="39" t="str">
        <f t="shared" si="0"/>
        <v>BAIK</v>
      </c>
      <c r="AC22" s="42" t="str">
        <f t="shared" si="2"/>
        <v>PEMELIHARAAN RUTIN *)</v>
      </c>
    </row>
    <row r="23" spans="2:29" ht="15" x14ac:dyDescent="0.3">
      <c r="B23" s="39">
        <v>10</v>
      </c>
      <c r="C23" s="26">
        <v>24003001</v>
      </c>
      <c r="D23" s="27" t="s">
        <v>1481</v>
      </c>
      <c r="E23" s="27" t="s">
        <v>1628</v>
      </c>
      <c r="F23" s="1" t="s">
        <v>1629</v>
      </c>
      <c r="G23" s="4" t="s">
        <v>1815</v>
      </c>
      <c r="H23" s="4" t="s">
        <v>1818</v>
      </c>
      <c r="I23" s="40">
        <v>10</v>
      </c>
      <c r="J23" s="40">
        <v>4.2</v>
      </c>
      <c r="K23" s="41">
        <v>1</v>
      </c>
      <c r="L23" s="42" t="s">
        <v>1920</v>
      </c>
      <c r="M23" s="42" t="s">
        <v>1942</v>
      </c>
      <c r="N23" s="39">
        <v>1</v>
      </c>
      <c r="O23" s="42" t="s">
        <v>1943</v>
      </c>
      <c r="P23" s="42" t="s">
        <v>1945</v>
      </c>
      <c r="Q23" s="39">
        <v>1</v>
      </c>
      <c r="R23" s="42" t="s">
        <v>1942</v>
      </c>
      <c r="S23" s="42" t="s">
        <v>1943</v>
      </c>
      <c r="T23" s="39">
        <v>3</v>
      </c>
      <c r="U23" s="42" t="s">
        <v>1947</v>
      </c>
      <c r="V23" s="42" t="s">
        <v>1948</v>
      </c>
      <c r="W23" s="39">
        <v>1</v>
      </c>
      <c r="X23" s="42" t="s">
        <v>1949</v>
      </c>
      <c r="Y23" s="42" t="s">
        <v>1948</v>
      </c>
      <c r="Z23" s="39">
        <v>1</v>
      </c>
      <c r="AA23" s="41">
        <f t="shared" si="1"/>
        <v>1.4</v>
      </c>
      <c r="AB23" s="39" t="str">
        <f t="shared" si="0"/>
        <v>BAIK</v>
      </c>
      <c r="AC23" s="42" t="str">
        <f t="shared" si="2"/>
        <v>PEMELIHARAAN RUTIN *)</v>
      </c>
    </row>
    <row r="24" spans="2:29" ht="15" x14ac:dyDescent="0.3">
      <c r="B24" s="39">
        <v>11</v>
      </c>
      <c r="C24" s="26">
        <v>24003002</v>
      </c>
      <c r="D24" s="27" t="s">
        <v>1482</v>
      </c>
      <c r="E24" s="27" t="s">
        <v>1628</v>
      </c>
      <c r="F24" s="1" t="s">
        <v>1630</v>
      </c>
      <c r="G24" s="4" t="s">
        <v>1815</v>
      </c>
      <c r="H24" s="4" t="s">
        <v>1818</v>
      </c>
      <c r="I24" s="40">
        <v>7.2</v>
      </c>
      <c r="J24" s="40">
        <v>5.6</v>
      </c>
      <c r="K24" s="41">
        <v>1</v>
      </c>
      <c r="L24" s="42" t="s">
        <v>1920</v>
      </c>
      <c r="M24" s="42" t="s">
        <v>1942</v>
      </c>
      <c r="N24" s="39">
        <v>1</v>
      </c>
      <c r="O24" s="42" t="s">
        <v>1943</v>
      </c>
      <c r="P24" s="42" t="s">
        <v>1945</v>
      </c>
      <c r="Q24" s="39">
        <v>1</v>
      </c>
      <c r="R24" s="42" t="s">
        <v>1942</v>
      </c>
      <c r="S24" s="42" t="s">
        <v>1943</v>
      </c>
      <c r="T24" s="39">
        <v>2</v>
      </c>
      <c r="U24" s="42" t="s">
        <v>1947</v>
      </c>
      <c r="V24" s="42" t="s">
        <v>1948</v>
      </c>
      <c r="W24" s="39">
        <v>1</v>
      </c>
      <c r="X24" s="42" t="s">
        <v>1949</v>
      </c>
      <c r="Y24" s="42" t="s">
        <v>1948</v>
      </c>
      <c r="Z24" s="39">
        <v>1</v>
      </c>
      <c r="AA24" s="41">
        <f t="shared" si="1"/>
        <v>1.2</v>
      </c>
      <c r="AB24" s="39" t="str">
        <f t="shared" si="0"/>
        <v>BAIK</v>
      </c>
      <c r="AC24" s="42" t="str">
        <f t="shared" si="2"/>
        <v>PEMELIHARAAN RUTIN *)</v>
      </c>
    </row>
    <row r="25" spans="2:29" ht="15" x14ac:dyDescent="0.3">
      <c r="B25" s="39">
        <v>12</v>
      </c>
      <c r="C25" s="26">
        <v>24003003</v>
      </c>
      <c r="D25" s="27" t="s">
        <v>1483</v>
      </c>
      <c r="E25" s="27" t="s">
        <v>1628</v>
      </c>
      <c r="F25" s="1" t="s">
        <v>1631</v>
      </c>
      <c r="G25" s="4" t="s">
        <v>1815</v>
      </c>
      <c r="H25" s="4" t="s">
        <v>1818</v>
      </c>
      <c r="I25" s="40">
        <v>7.1</v>
      </c>
      <c r="J25" s="40">
        <v>5.6</v>
      </c>
      <c r="K25" s="41">
        <v>1</v>
      </c>
      <c r="L25" s="42" t="s">
        <v>1920</v>
      </c>
      <c r="M25" s="42" t="s">
        <v>1942</v>
      </c>
      <c r="N25" s="39">
        <v>1</v>
      </c>
      <c r="O25" s="42" t="s">
        <v>1943</v>
      </c>
      <c r="P25" s="42" t="s">
        <v>1945</v>
      </c>
      <c r="Q25" s="39">
        <v>1</v>
      </c>
      <c r="R25" s="42" t="s">
        <v>1942</v>
      </c>
      <c r="S25" s="42" t="s">
        <v>1943</v>
      </c>
      <c r="T25" s="39">
        <v>1</v>
      </c>
      <c r="U25" s="42" t="s">
        <v>1947</v>
      </c>
      <c r="V25" s="42" t="s">
        <v>1948</v>
      </c>
      <c r="W25" s="39">
        <v>1</v>
      </c>
      <c r="X25" s="42" t="s">
        <v>1949</v>
      </c>
      <c r="Y25" s="42" t="s">
        <v>1948</v>
      </c>
      <c r="Z25" s="39">
        <v>1</v>
      </c>
      <c r="AA25" s="41">
        <f t="shared" si="1"/>
        <v>1</v>
      </c>
      <c r="AB25" s="39" t="str">
        <f t="shared" si="0"/>
        <v>BAIK</v>
      </c>
      <c r="AC25" s="42" t="str">
        <f t="shared" si="2"/>
        <v>PEMELIHARAAN RUTIN *)</v>
      </c>
    </row>
    <row r="26" spans="2:29" ht="15" x14ac:dyDescent="0.3">
      <c r="B26" s="39">
        <v>13</v>
      </c>
      <c r="C26" s="26">
        <v>24003004</v>
      </c>
      <c r="D26" s="27" t="s">
        <v>1484</v>
      </c>
      <c r="E26" s="27" t="s">
        <v>1628</v>
      </c>
      <c r="F26" s="1" t="s">
        <v>1632</v>
      </c>
      <c r="G26" s="4" t="s">
        <v>1815</v>
      </c>
      <c r="H26" s="4" t="s">
        <v>1818</v>
      </c>
      <c r="I26" s="40">
        <v>10.8</v>
      </c>
      <c r="J26" s="40">
        <v>5.7</v>
      </c>
      <c r="K26" s="41">
        <v>1</v>
      </c>
      <c r="L26" s="42" t="s">
        <v>1920</v>
      </c>
      <c r="M26" s="42" t="s">
        <v>1942</v>
      </c>
      <c r="N26" s="39">
        <v>1</v>
      </c>
      <c r="O26" s="42" t="s">
        <v>1943</v>
      </c>
      <c r="P26" s="42" t="s">
        <v>1945</v>
      </c>
      <c r="Q26" s="39">
        <v>1</v>
      </c>
      <c r="R26" s="42" t="s">
        <v>1942</v>
      </c>
      <c r="S26" s="42" t="s">
        <v>1943</v>
      </c>
      <c r="T26" s="39">
        <v>1</v>
      </c>
      <c r="U26" s="42" t="s">
        <v>1947</v>
      </c>
      <c r="V26" s="42" t="s">
        <v>1948</v>
      </c>
      <c r="W26" s="39">
        <v>2</v>
      </c>
      <c r="X26" s="42" t="s">
        <v>1949</v>
      </c>
      <c r="Y26" s="42" t="s">
        <v>1948</v>
      </c>
      <c r="Z26" s="39">
        <v>2</v>
      </c>
      <c r="AA26" s="41">
        <f t="shared" si="1"/>
        <v>1.4</v>
      </c>
      <c r="AB26" s="39" t="str">
        <f t="shared" si="0"/>
        <v>BAIK</v>
      </c>
      <c r="AC26" s="42" t="str">
        <f t="shared" si="2"/>
        <v>PEMELIHARAAN RUTIN *)</v>
      </c>
    </row>
    <row r="27" spans="2:29" ht="15" x14ac:dyDescent="0.3">
      <c r="B27" s="39">
        <v>14</v>
      </c>
      <c r="C27" s="26">
        <v>24003005</v>
      </c>
      <c r="D27" s="27" t="s">
        <v>1485</v>
      </c>
      <c r="E27" s="27" t="s">
        <v>1628</v>
      </c>
      <c r="F27" s="1" t="s">
        <v>1633</v>
      </c>
      <c r="G27" s="4" t="s">
        <v>1819</v>
      </c>
      <c r="H27" s="4" t="s">
        <v>1820</v>
      </c>
      <c r="I27" s="40">
        <v>17.100000000000001</v>
      </c>
      <c r="J27" s="40">
        <v>5.9</v>
      </c>
      <c r="K27" s="41">
        <v>1</v>
      </c>
      <c r="L27" s="42" t="s">
        <v>1920</v>
      </c>
      <c r="M27" s="42" t="s">
        <v>1942</v>
      </c>
      <c r="N27" s="39">
        <v>2</v>
      </c>
      <c r="O27" s="42" t="s">
        <v>1943</v>
      </c>
      <c r="P27" s="42" t="s">
        <v>1945</v>
      </c>
      <c r="Q27" s="39">
        <v>2</v>
      </c>
      <c r="R27" s="42" t="s">
        <v>1942</v>
      </c>
      <c r="S27" s="42" t="s">
        <v>1943</v>
      </c>
      <c r="T27" s="39">
        <v>1</v>
      </c>
      <c r="U27" s="42" t="s">
        <v>1947</v>
      </c>
      <c r="V27" s="42" t="s">
        <v>1948</v>
      </c>
      <c r="W27" s="39">
        <v>1</v>
      </c>
      <c r="X27" s="42" t="s">
        <v>1949</v>
      </c>
      <c r="Y27" s="42" t="s">
        <v>1948</v>
      </c>
      <c r="Z27" s="39">
        <v>1</v>
      </c>
      <c r="AA27" s="41">
        <f t="shared" si="1"/>
        <v>1.4</v>
      </c>
      <c r="AB27" s="39" t="str">
        <f t="shared" si="0"/>
        <v>BAIK</v>
      </c>
      <c r="AC27" s="42" t="str">
        <f t="shared" si="2"/>
        <v>PEMELIHARAAN RUTIN *)</v>
      </c>
    </row>
    <row r="28" spans="2:29" ht="15" x14ac:dyDescent="0.3">
      <c r="B28" s="39">
        <v>15</v>
      </c>
      <c r="C28" s="26">
        <v>24004002</v>
      </c>
      <c r="D28" s="27" t="s">
        <v>1488</v>
      </c>
      <c r="E28" s="27" t="s">
        <v>1635</v>
      </c>
      <c r="F28" s="1" t="s">
        <v>1637</v>
      </c>
      <c r="G28" s="4" t="s">
        <v>1815</v>
      </c>
      <c r="H28" s="4" t="s">
        <v>1821</v>
      </c>
      <c r="I28" s="40">
        <v>17</v>
      </c>
      <c r="J28" s="40">
        <v>5.7</v>
      </c>
      <c r="K28" s="41">
        <v>1</v>
      </c>
      <c r="L28" s="42" t="s">
        <v>1907</v>
      </c>
      <c r="M28" s="42" t="s">
        <v>1943</v>
      </c>
      <c r="N28" s="39">
        <v>1</v>
      </c>
      <c r="O28" s="42" t="s">
        <v>1943</v>
      </c>
      <c r="P28" s="42" t="s">
        <v>1945</v>
      </c>
      <c r="Q28" s="39">
        <v>1</v>
      </c>
      <c r="R28" s="42" t="s">
        <v>1942</v>
      </c>
      <c r="S28" s="42" t="s">
        <v>1943</v>
      </c>
      <c r="T28" s="39">
        <v>2</v>
      </c>
      <c r="U28" s="42" t="s">
        <v>1947</v>
      </c>
      <c r="V28" s="42" t="s">
        <v>1948</v>
      </c>
      <c r="W28" s="39">
        <v>1</v>
      </c>
      <c r="X28" s="42" t="s">
        <v>1949</v>
      </c>
      <c r="Y28" s="42" t="s">
        <v>1948</v>
      </c>
      <c r="Z28" s="39">
        <v>1</v>
      </c>
      <c r="AA28" s="41">
        <f>AVERAGE(N28,Q28,T28,W28,Z28)</f>
        <v>1.2</v>
      </c>
      <c r="AB28" s="39" t="str">
        <f t="shared" si="0"/>
        <v>BAIK</v>
      </c>
      <c r="AC28" s="42" t="str">
        <f t="shared" si="2"/>
        <v>PEMELIHARAAN RUTIN *)</v>
      </c>
    </row>
    <row r="29" spans="2:29" ht="15" x14ac:dyDescent="0.3">
      <c r="B29" s="39">
        <v>16</v>
      </c>
      <c r="C29" s="26">
        <v>24005001</v>
      </c>
      <c r="D29" s="27" t="s">
        <v>1489</v>
      </c>
      <c r="E29" s="27" t="s">
        <v>1638</v>
      </c>
      <c r="F29" s="1" t="s">
        <v>1639</v>
      </c>
      <c r="G29" s="4" t="s">
        <v>1822</v>
      </c>
      <c r="H29" s="4" t="s">
        <v>1823</v>
      </c>
      <c r="I29" s="40">
        <v>7.3</v>
      </c>
      <c r="J29" s="40">
        <v>5.5</v>
      </c>
      <c r="K29" s="41">
        <v>1</v>
      </c>
      <c r="L29" s="42" t="s">
        <v>1907</v>
      </c>
      <c r="M29" s="42" t="s">
        <v>1943</v>
      </c>
      <c r="N29" s="39">
        <v>1</v>
      </c>
      <c r="O29" s="42" t="s">
        <v>1943</v>
      </c>
      <c r="P29" s="42" t="s">
        <v>1945</v>
      </c>
      <c r="Q29" s="39">
        <v>1</v>
      </c>
      <c r="R29" s="42" t="s">
        <v>1942</v>
      </c>
      <c r="S29" s="42" t="s">
        <v>1943</v>
      </c>
      <c r="T29" s="39">
        <v>1</v>
      </c>
      <c r="U29" s="42" t="s">
        <v>1947</v>
      </c>
      <c r="V29" s="42" t="s">
        <v>1948</v>
      </c>
      <c r="W29" s="39">
        <v>1</v>
      </c>
      <c r="X29" s="42" t="s">
        <v>1949</v>
      </c>
      <c r="Y29" s="42" t="s">
        <v>1948</v>
      </c>
      <c r="Z29" s="39">
        <v>1</v>
      </c>
      <c r="AA29" s="41">
        <f t="shared" si="1"/>
        <v>1</v>
      </c>
      <c r="AB29" s="39" t="str">
        <f t="shared" si="0"/>
        <v>BAIK</v>
      </c>
      <c r="AC29" s="42" t="str">
        <f t="shared" si="2"/>
        <v>PEMELIHARAAN RUTIN *)</v>
      </c>
    </row>
    <row r="30" spans="2:29" ht="15" x14ac:dyDescent="0.3">
      <c r="B30" s="39">
        <v>17</v>
      </c>
      <c r="C30" s="26">
        <v>24006002</v>
      </c>
      <c r="D30" s="27" t="s">
        <v>1491</v>
      </c>
      <c r="E30" s="27" t="s">
        <v>1640</v>
      </c>
      <c r="F30" s="1" t="s">
        <v>1642</v>
      </c>
      <c r="G30" s="4" t="s">
        <v>1822</v>
      </c>
      <c r="H30" s="4" t="s">
        <v>1824</v>
      </c>
      <c r="I30" s="40">
        <v>17</v>
      </c>
      <c r="J30" s="40">
        <v>5.7</v>
      </c>
      <c r="K30" s="41">
        <v>1</v>
      </c>
      <c r="L30" s="42" t="s">
        <v>1907</v>
      </c>
      <c r="M30" s="42" t="s">
        <v>1943</v>
      </c>
      <c r="N30" s="39">
        <v>1</v>
      </c>
      <c r="O30" s="42" t="s">
        <v>1943</v>
      </c>
      <c r="P30" s="42" t="s">
        <v>1945</v>
      </c>
      <c r="Q30" s="39">
        <v>1</v>
      </c>
      <c r="R30" s="42" t="s">
        <v>1942</v>
      </c>
      <c r="S30" s="42" t="s">
        <v>1943</v>
      </c>
      <c r="T30" s="39">
        <v>1</v>
      </c>
      <c r="U30" s="42" t="s">
        <v>1947</v>
      </c>
      <c r="V30" s="42" t="s">
        <v>1948</v>
      </c>
      <c r="W30" s="39">
        <v>2</v>
      </c>
      <c r="X30" s="42" t="s">
        <v>1949</v>
      </c>
      <c r="Y30" s="42" t="s">
        <v>1948</v>
      </c>
      <c r="Z30" s="39">
        <v>1</v>
      </c>
      <c r="AA30" s="41">
        <f t="shared" si="1"/>
        <v>1.2</v>
      </c>
      <c r="AB30" s="39" t="str">
        <f t="shared" si="0"/>
        <v>BAIK</v>
      </c>
      <c r="AC30" s="42" t="str">
        <f t="shared" si="2"/>
        <v>PEMELIHARAAN RUTIN *)</v>
      </c>
    </row>
    <row r="31" spans="2:29" ht="15" x14ac:dyDescent="0.3">
      <c r="B31" s="39">
        <v>18</v>
      </c>
      <c r="C31" s="26">
        <v>24010001</v>
      </c>
      <c r="D31" s="27" t="s">
        <v>1494</v>
      </c>
      <c r="E31" s="27" t="s">
        <v>1646</v>
      </c>
      <c r="F31" s="1" t="s">
        <v>1647</v>
      </c>
      <c r="G31" s="4" t="s">
        <v>1826</v>
      </c>
      <c r="H31" s="4" t="s">
        <v>1827</v>
      </c>
      <c r="I31" s="40">
        <v>10.6</v>
      </c>
      <c r="J31" s="40">
        <v>5.3</v>
      </c>
      <c r="K31" s="41">
        <v>1</v>
      </c>
      <c r="L31" s="42" t="s">
        <v>1907</v>
      </c>
      <c r="M31" s="42" t="s">
        <v>1943</v>
      </c>
      <c r="N31" s="39">
        <v>1</v>
      </c>
      <c r="O31" s="42" t="s">
        <v>1943</v>
      </c>
      <c r="P31" s="42" t="s">
        <v>1943</v>
      </c>
      <c r="Q31" s="39">
        <v>0</v>
      </c>
      <c r="R31" s="42" t="s">
        <v>1942</v>
      </c>
      <c r="S31" s="42" t="s">
        <v>1943</v>
      </c>
      <c r="T31" s="39">
        <v>1</v>
      </c>
      <c r="U31" s="42" t="s">
        <v>1947</v>
      </c>
      <c r="V31" s="42" t="s">
        <v>1948</v>
      </c>
      <c r="W31" s="39">
        <v>1</v>
      </c>
      <c r="X31" s="42" t="s">
        <v>1949</v>
      </c>
      <c r="Y31" s="42" t="s">
        <v>1948</v>
      </c>
      <c r="Z31" s="39">
        <v>1</v>
      </c>
      <c r="AA31" s="41">
        <f t="shared" si="1"/>
        <v>0.8</v>
      </c>
      <c r="AB31" s="39" t="str">
        <f t="shared" si="0"/>
        <v>BAIK</v>
      </c>
      <c r="AC31" s="42" t="str">
        <f t="shared" si="2"/>
        <v>PEMELIHARAAN RUTIN *)</v>
      </c>
    </row>
    <row r="32" spans="2:29" ht="15" x14ac:dyDescent="0.3">
      <c r="B32" s="39">
        <v>19</v>
      </c>
      <c r="C32" s="26">
        <v>24012005</v>
      </c>
      <c r="D32" s="27" t="s">
        <v>1499</v>
      </c>
      <c r="E32" s="27" t="s">
        <v>1648</v>
      </c>
      <c r="F32" s="1" t="s">
        <v>1653</v>
      </c>
      <c r="G32" s="4" t="s">
        <v>1828</v>
      </c>
      <c r="H32" s="4" t="s">
        <v>1831</v>
      </c>
      <c r="I32" s="40">
        <v>10.8</v>
      </c>
      <c r="J32" s="40">
        <v>5.6</v>
      </c>
      <c r="K32" s="41">
        <v>1</v>
      </c>
      <c r="L32" s="42" t="s">
        <v>1920</v>
      </c>
      <c r="M32" s="42" t="s">
        <v>1942</v>
      </c>
      <c r="N32" s="39">
        <v>1</v>
      </c>
      <c r="O32" s="42" t="s">
        <v>1943</v>
      </c>
      <c r="P32" s="42" t="s">
        <v>1943</v>
      </c>
      <c r="Q32" s="39">
        <v>1</v>
      </c>
      <c r="R32" s="42" t="s">
        <v>1942</v>
      </c>
      <c r="S32" s="42" t="s">
        <v>1943</v>
      </c>
      <c r="T32" s="39">
        <v>2</v>
      </c>
      <c r="U32" s="42" t="s">
        <v>1947</v>
      </c>
      <c r="V32" s="42" t="s">
        <v>1948</v>
      </c>
      <c r="W32" s="39">
        <v>1</v>
      </c>
      <c r="X32" s="42" t="s">
        <v>1949</v>
      </c>
      <c r="Y32" s="42" t="s">
        <v>1948</v>
      </c>
      <c r="Z32" s="39">
        <v>1</v>
      </c>
      <c r="AA32" s="41">
        <f t="shared" si="1"/>
        <v>1.2</v>
      </c>
      <c r="AB32" s="39" t="str">
        <f t="shared" si="0"/>
        <v>BAIK</v>
      </c>
      <c r="AC32" s="42" t="str">
        <f t="shared" si="2"/>
        <v>PEMELIHARAAN RUTIN *)</v>
      </c>
    </row>
    <row r="33" spans="2:29" ht="15" x14ac:dyDescent="0.3">
      <c r="B33" s="39">
        <v>20</v>
      </c>
      <c r="C33" s="26">
        <v>24012006</v>
      </c>
      <c r="D33" s="27" t="s">
        <v>1500</v>
      </c>
      <c r="E33" s="27" t="s">
        <v>1648</v>
      </c>
      <c r="F33" s="1" t="s">
        <v>1654</v>
      </c>
      <c r="G33" s="4" t="s">
        <v>1828</v>
      </c>
      <c r="H33" s="4" t="s">
        <v>1831</v>
      </c>
      <c r="I33" s="40">
        <v>17</v>
      </c>
      <c r="J33" s="40">
        <v>5.8</v>
      </c>
      <c r="K33" s="41">
        <v>1</v>
      </c>
      <c r="L33" s="42" t="s">
        <v>1920</v>
      </c>
      <c r="M33" s="42" t="s">
        <v>1942</v>
      </c>
      <c r="N33" s="39">
        <v>1</v>
      </c>
      <c r="O33" s="42" t="s">
        <v>1943</v>
      </c>
      <c r="P33" s="42" t="s">
        <v>1943</v>
      </c>
      <c r="Q33" s="39">
        <v>1</v>
      </c>
      <c r="R33" s="42" t="s">
        <v>1942</v>
      </c>
      <c r="S33" s="42" t="s">
        <v>1943</v>
      </c>
      <c r="T33" s="39">
        <v>1</v>
      </c>
      <c r="U33" s="42" t="s">
        <v>1947</v>
      </c>
      <c r="V33" s="42" t="s">
        <v>1948</v>
      </c>
      <c r="W33" s="39">
        <v>1</v>
      </c>
      <c r="X33" s="42" t="s">
        <v>1949</v>
      </c>
      <c r="Y33" s="42" t="s">
        <v>1948</v>
      </c>
      <c r="Z33" s="39">
        <v>1</v>
      </c>
      <c r="AA33" s="41">
        <f t="shared" si="1"/>
        <v>1</v>
      </c>
      <c r="AB33" s="39" t="str">
        <f t="shared" si="0"/>
        <v>BAIK</v>
      </c>
      <c r="AC33" s="42" t="str">
        <f t="shared" si="2"/>
        <v>PEMELIHARAAN RUTIN *)</v>
      </c>
    </row>
    <row r="34" spans="2:29" ht="15" x14ac:dyDescent="0.3">
      <c r="B34" s="39">
        <v>21</v>
      </c>
      <c r="C34" s="26">
        <v>24013001</v>
      </c>
      <c r="D34" s="27" t="s">
        <v>1504</v>
      </c>
      <c r="E34" s="27" t="s">
        <v>1658</v>
      </c>
      <c r="F34" s="1" t="s">
        <v>1659</v>
      </c>
      <c r="G34" s="4" t="s">
        <v>1832</v>
      </c>
      <c r="H34" s="4" t="s">
        <v>1833</v>
      </c>
      <c r="I34" s="40">
        <v>18</v>
      </c>
      <c r="J34" s="40">
        <v>5.6</v>
      </c>
      <c r="K34" s="41">
        <v>1</v>
      </c>
      <c r="L34" s="42" t="s">
        <v>1920</v>
      </c>
      <c r="M34" s="42" t="s">
        <v>1942</v>
      </c>
      <c r="N34" s="39">
        <v>1</v>
      </c>
      <c r="O34" s="42" t="s">
        <v>1943</v>
      </c>
      <c r="P34" s="42" t="s">
        <v>1945</v>
      </c>
      <c r="Q34" s="39">
        <v>1</v>
      </c>
      <c r="R34" s="42" t="s">
        <v>1942</v>
      </c>
      <c r="S34" s="42" t="s">
        <v>1943</v>
      </c>
      <c r="T34" s="39">
        <v>1</v>
      </c>
      <c r="U34" s="42" t="s">
        <v>1947</v>
      </c>
      <c r="V34" s="42" t="s">
        <v>1948</v>
      </c>
      <c r="W34" s="39">
        <v>2</v>
      </c>
      <c r="X34" s="42" t="s">
        <v>1949</v>
      </c>
      <c r="Y34" s="42" t="s">
        <v>1948</v>
      </c>
      <c r="Z34" s="39">
        <v>2</v>
      </c>
      <c r="AA34" s="41">
        <f t="shared" si="1"/>
        <v>1.4</v>
      </c>
      <c r="AB34" s="39" t="str">
        <f t="shared" si="0"/>
        <v>BAIK</v>
      </c>
      <c r="AC34" s="42" t="str">
        <f t="shared" si="2"/>
        <v>PEMELIHARAAN RUTIN *)</v>
      </c>
    </row>
    <row r="35" spans="2:29" ht="15" x14ac:dyDescent="0.3">
      <c r="B35" s="39">
        <v>22</v>
      </c>
      <c r="C35" s="26">
        <v>24013002</v>
      </c>
      <c r="D35" s="27" t="s">
        <v>1505</v>
      </c>
      <c r="E35" s="27" t="s">
        <v>1658</v>
      </c>
      <c r="F35" s="1" t="s">
        <v>1660</v>
      </c>
      <c r="G35" s="4" t="s">
        <v>1832</v>
      </c>
      <c r="H35" s="4" t="s">
        <v>1833</v>
      </c>
      <c r="I35" s="40">
        <v>10.9</v>
      </c>
      <c r="J35" s="40">
        <v>5.8</v>
      </c>
      <c r="K35" s="41">
        <v>1</v>
      </c>
      <c r="L35" s="42" t="s">
        <v>1920</v>
      </c>
      <c r="M35" s="42" t="s">
        <v>1942</v>
      </c>
      <c r="N35" s="39">
        <v>1</v>
      </c>
      <c r="O35" s="42" t="s">
        <v>1943</v>
      </c>
      <c r="P35" s="42" t="s">
        <v>1945</v>
      </c>
      <c r="Q35" s="39">
        <v>1</v>
      </c>
      <c r="R35" s="42" t="s">
        <v>1942</v>
      </c>
      <c r="S35" s="42" t="s">
        <v>1943</v>
      </c>
      <c r="T35" s="39">
        <v>1</v>
      </c>
      <c r="U35" s="42" t="s">
        <v>1947</v>
      </c>
      <c r="V35" s="42" t="s">
        <v>1948</v>
      </c>
      <c r="W35" s="39">
        <v>1</v>
      </c>
      <c r="X35" s="42" t="s">
        <v>1949</v>
      </c>
      <c r="Y35" s="42" t="s">
        <v>1948</v>
      </c>
      <c r="Z35" s="39">
        <v>1</v>
      </c>
      <c r="AA35" s="41">
        <f t="shared" si="1"/>
        <v>1</v>
      </c>
      <c r="AB35" s="39" t="str">
        <f t="shared" si="0"/>
        <v>BAIK</v>
      </c>
      <c r="AC35" s="42" t="str">
        <f t="shared" si="2"/>
        <v>PEMELIHARAAN RUTIN *)</v>
      </c>
    </row>
    <row r="36" spans="2:29" ht="15" x14ac:dyDescent="0.3">
      <c r="B36" s="39">
        <v>23</v>
      </c>
      <c r="C36" s="26">
        <v>24014001</v>
      </c>
      <c r="D36" s="27" t="s">
        <v>1506</v>
      </c>
      <c r="E36" s="27" t="s">
        <v>1661</v>
      </c>
      <c r="F36" s="1" t="s">
        <v>1662</v>
      </c>
      <c r="G36" s="4" t="s">
        <v>1828</v>
      </c>
      <c r="H36" s="4" t="s">
        <v>1834</v>
      </c>
      <c r="I36" s="40">
        <v>14.3</v>
      </c>
      <c r="J36" s="40">
        <v>5.5</v>
      </c>
      <c r="K36" s="41">
        <v>1</v>
      </c>
      <c r="L36" s="42" t="s">
        <v>1920</v>
      </c>
      <c r="M36" s="42" t="s">
        <v>1942</v>
      </c>
      <c r="N36" s="39">
        <v>1</v>
      </c>
      <c r="O36" s="42" t="s">
        <v>1943</v>
      </c>
      <c r="P36" s="42" t="s">
        <v>1945</v>
      </c>
      <c r="Q36" s="39">
        <v>1</v>
      </c>
      <c r="R36" s="42" t="s">
        <v>1942</v>
      </c>
      <c r="S36" s="42" t="s">
        <v>1943</v>
      </c>
      <c r="T36" s="39">
        <v>1</v>
      </c>
      <c r="U36" s="42" t="s">
        <v>1947</v>
      </c>
      <c r="V36" s="42" t="s">
        <v>1948</v>
      </c>
      <c r="W36" s="39">
        <v>1</v>
      </c>
      <c r="X36" s="42" t="s">
        <v>1949</v>
      </c>
      <c r="Y36" s="42" t="s">
        <v>1948</v>
      </c>
      <c r="Z36" s="39">
        <v>1</v>
      </c>
      <c r="AA36" s="41">
        <f t="shared" si="1"/>
        <v>1</v>
      </c>
      <c r="AB36" s="39" t="str">
        <f t="shared" si="0"/>
        <v>BAIK</v>
      </c>
      <c r="AC36" s="42" t="str">
        <f t="shared" si="2"/>
        <v>PEMELIHARAAN RUTIN *)</v>
      </c>
    </row>
    <row r="37" spans="2:29" ht="15" x14ac:dyDescent="0.3">
      <c r="B37" s="39">
        <v>24</v>
      </c>
      <c r="C37" s="26">
        <v>24014002</v>
      </c>
      <c r="D37" s="27" t="s">
        <v>1507</v>
      </c>
      <c r="E37" s="27" t="s">
        <v>1661</v>
      </c>
      <c r="F37" s="1" t="s">
        <v>1663</v>
      </c>
      <c r="G37" s="4" t="s">
        <v>1828</v>
      </c>
      <c r="H37" s="4" t="s">
        <v>1834</v>
      </c>
      <c r="I37" s="40">
        <v>11.8</v>
      </c>
      <c r="J37" s="40">
        <v>5.6</v>
      </c>
      <c r="K37" s="41">
        <v>1</v>
      </c>
      <c r="L37" s="42" t="s">
        <v>1920</v>
      </c>
      <c r="M37" s="42" t="s">
        <v>1942</v>
      </c>
      <c r="N37" s="39">
        <v>1</v>
      </c>
      <c r="O37" s="42" t="s">
        <v>1943</v>
      </c>
      <c r="P37" s="42" t="s">
        <v>1945</v>
      </c>
      <c r="Q37" s="39">
        <v>1</v>
      </c>
      <c r="R37" s="42" t="s">
        <v>1942</v>
      </c>
      <c r="S37" s="42" t="s">
        <v>1943</v>
      </c>
      <c r="T37" s="39">
        <v>3</v>
      </c>
      <c r="U37" s="42" t="s">
        <v>1947</v>
      </c>
      <c r="V37" s="42" t="s">
        <v>1948</v>
      </c>
      <c r="W37" s="39">
        <v>1</v>
      </c>
      <c r="X37" s="42" t="s">
        <v>1949</v>
      </c>
      <c r="Y37" s="42" t="s">
        <v>1948</v>
      </c>
      <c r="Z37" s="39">
        <v>1</v>
      </c>
      <c r="AA37" s="41">
        <f t="shared" si="1"/>
        <v>1.4</v>
      </c>
      <c r="AB37" s="39" t="str">
        <f t="shared" si="0"/>
        <v>BAIK</v>
      </c>
      <c r="AC37" s="42" t="str">
        <f t="shared" si="2"/>
        <v>PEMELIHARAAN RUTIN *)</v>
      </c>
    </row>
    <row r="38" spans="2:29" ht="15" x14ac:dyDescent="0.3">
      <c r="B38" s="39">
        <v>25</v>
      </c>
      <c r="C38" s="26">
        <v>24022001</v>
      </c>
      <c r="D38" s="27" t="s">
        <v>1509</v>
      </c>
      <c r="E38" s="27" t="s">
        <v>1666</v>
      </c>
      <c r="F38" s="1" t="s">
        <v>1667</v>
      </c>
      <c r="G38" s="4" t="s">
        <v>1832</v>
      </c>
      <c r="H38" s="4" t="s">
        <v>1836</v>
      </c>
      <c r="I38" s="40">
        <v>29.3</v>
      </c>
      <c r="J38" s="40">
        <v>5.4</v>
      </c>
      <c r="K38" s="41">
        <v>2</v>
      </c>
      <c r="L38" s="42" t="s">
        <v>1920</v>
      </c>
      <c r="M38" s="42" t="s">
        <v>1942</v>
      </c>
      <c r="N38" s="39">
        <v>0</v>
      </c>
      <c r="O38" s="42" t="s">
        <v>1943</v>
      </c>
      <c r="P38" s="42" t="s">
        <v>1945</v>
      </c>
      <c r="Q38" s="39">
        <v>0</v>
      </c>
      <c r="R38" s="42" t="s">
        <v>1942</v>
      </c>
      <c r="S38" s="42" t="s">
        <v>1943</v>
      </c>
      <c r="T38" s="39">
        <v>2</v>
      </c>
      <c r="U38" s="42" t="s">
        <v>1947</v>
      </c>
      <c r="V38" s="42" t="s">
        <v>1948</v>
      </c>
      <c r="W38" s="39">
        <v>1</v>
      </c>
      <c r="X38" s="42" t="s">
        <v>1949</v>
      </c>
      <c r="Y38" s="42" t="s">
        <v>1948</v>
      </c>
      <c r="Z38" s="39">
        <v>1</v>
      </c>
      <c r="AA38" s="41">
        <f t="shared" si="1"/>
        <v>0.8</v>
      </c>
      <c r="AB38" s="39" t="str">
        <f t="shared" si="0"/>
        <v>BAIK</v>
      </c>
      <c r="AC38" s="42" t="str">
        <f t="shared" si="2"/>
        <v>PEMELIHARAAN RUTIN *)</v>
      </c>
    </row>
    <row r="39" spans="2:29" ht="15" x14ac:dyDescent="0.3">
      <c r="B39" s="39">
        <v>26</v>
      </c>
      <c r="C39" s="26">
        <v>24024002</v>
      </c>
      <c r="D39" s="27" t="s">
        <v>1511</v>
      </c>
      <c r="E39" s="27" t="s">
        <v>1668</v>
      </c>
      <c r="F39" s="1" t="s">
        <v>1670</v>
      </c>
      <c r="G39" s="4" t="s">
        <v>1832</v>
      </c>
      <c r="H39" s="4" t="s">
        <v>1838</v>
      </c>
      <c r="I39" s="40">
        <v>10.8</v>
      </c>
      <c r="J39" s="40">
        <v>5.7</v>
      </c>
      <c r="K39" s="41">
        <v>1</v>
      </c>
      <c r="L39" s="42" t="s">
        <v>1920</v>
      </c>
      <c r="M39" s="42" t="s">
        <v>1942</v>
      </c>
      <c r="N39" s="39">
        <v>1</v>
      </c>
      <c r="O39" s="42" t="s">
        <v>1943</v>
      </c>
      <c r="P39" s="42" t="s">
        <v>1945</v>
      </c>
      <c r="Q39" s="39">
        <v>1</v>
      </c>
      <c r="R39" s="42" t="s">
        <v>1942</v>
      </c>
      <c r="S39" s="42" t="s">
        <v>1943</v>
      </c>
      <c r="T39" s="39">
        <v>2</v>
      </c>
      <c r="U39" s="42" t="s">
        <v>1947</v>
      </c>
      <c r="V39" s="42" t="s">
        <v>1948</v>
      </c>
      <c r="W39" s="39">
        <v>1</v>
      </c>
      <c r="X39" s="42" t="s">
        <v>1949</v>
      </c>
      <c r="Y39" s="42" t="s">
        <v>1948</v>
      </c>
      <c r="Z39" s="39">
        <v>1</v>
      </c>
      <c r="AA39" s="41">
        <f t="shared" si="1"/>
        <v>1.2</v>
      </c>
      <c r="AB39" s="39" t="str">
        <f t="shared" si="0"/>
        <v>BAIK</v>
      </c>
      <c r="AC39" s="42" t="str">
        <f t="shared" si="2"/>
        <v>PEMELIHARAAN RUTIN *)</v>
      </c>
    </row>
    <row r="40" spans="2:29" ht="15" x14ac:dyDescent="0.3">
      <c r="B40" s="39">
        <v>27</v>
      </c>
      <c r="C40" s="26">
        <v>24025001</v>
      </c>
      <c r="D40" s="27" t="s">
        <v>1510</v>
      </c>
      <c r="E40" s="27" t="s">
        <v>1672</v>
      </c>
      <c r="F40" s="1" t="s">
        <v>1673</v>
      </c>
      <c r="G40" s="4" t="s">
        <v>1832</v>
      </c>
      <c r="H40" s="4" t="s">
        <v>1837</v>
      </c>
      <c r="I40" s="40">
        <v>14</v>
      </c>
      <c r="J40" s="40">
        <v>6</v>
      </c>
      <c r="K40" s="41">
        <v>1</v>
      </c>
      <c r="L40" s="42" t="s">
        <v>1907</v>
      </c>
      <c r="M40" s="42" t="s">
        <v>1943</v>
      </c>
      <c r="N40" s="39">
        <v>1</v>
      </c>
      <c r="O40" s="42" t="s">
        <v>1943</v>
      </c>
      <c r="P40" s="42" t="s">
        <v>1943</v>
      </c>
      <c r="Q40" s="39">
        <v>1</v>
      </c>
      <c r="R40" s="42" t="s">
        <v>1942</v>
      </c>
      <c r="S40" s="42" t="s">
        <v>1943</v>
      </c>
      <c r="T40" s="39">
        <v>1</v>
      </c>
      <c r="U40" s="42" t="s">
        <v>1947</v>
      </c>
      <c r="V40" s="42" t="s">
        <v>1948</v>
      </c>
      <c r="W40" s="39">
        <v>1</v>
      </c>
      <c r="X40" s="42" t="s">
        <v>1949</v>
      </c>
      <c r="Y40" s="42" t="s">
        <v>1948</v>
      </c>
      <c r="Z40" s="39">
        <v>1</v>
      </c>
      <c r="AA40" s="41">
        <f t="shared" si="1"/>
        <v>1</v>
      </c>
      <c r="AB40" s="39" t="str">
        <f t="shared" si="0"/>
        <v>BAIK</v>
      </c>
      <c r="AC40" s="42" t="str">
        <f t="shared" si="2"/>
        <v>PEMELIHARAAN RUTIN *)</v>
      </c>
    </row>
    <row r="41" spans="2:29" ht="15" x14ac:dyDescent="0.3">
      <c r="B41" s="39">
        <v>28</v>
      </c>
      <c r="C41" s="26">
        <v>24029001</v>
      </c>
      <c r="D41" s="27" t="s">
        <v>1514</v>
      </c>
      <c r="E41" s="27" t="s">
        <v>1675</v>
      </c>
      <c r="F41" s="1" t="s">
        <v>1676</v>
      </c>
      <c r="G41" s="4" t="s">
        <v>1841</v>
      </c>
      <c r="H41" s="4" t="s">
        <v>1842</v>
      </c>
      <c r="I41" s="40">
        <v>24.6</v>
      </c>
      <c r="J41" s="40">
        <v>5.8</v>
      </c>
      <c r="K41" s="41">
        <v>1</v>
      </c>
      <c r="L41" s="42" t="s">
        <v>1907</v>
      </c>
      <c r="M41" s="42" t="s">
        <v>1943</v>
      </c>
      <c r="N41" s="39">
        <v>0</v>
      </c>
      <c r="O41" s="42" t="s">
        <v>1943</v>
      </c>
      <c r="P41" s="42" t="s">
        <v>1945</v>
      </c>
      <c r="Q41" s="39">
        <v>0</v>
      </c>
      <c r="R41" s="42" t="s">
        <v>1942</v>
      </c>
      <c r="S41" s="42" t="s">
        <v>1943</v>
      </c>
      <c r="T41" s="39">
        <v>0</v>
      </c>
      <c r="U41" s="42" t="s">
        <v>1947</v>
      </c>
      <c r="V41" s="42" t="s">
        <v>1948</v>
      </c>
      <c r="W41" s="39">
        <v>1</v>
      </c>
      <c r="X41" s="42" t="s">
        <v>1949</v>
      </c>
      <c r="Y41" s="42" t="s">
        <v>1948</v>
      </c>
      <c r="Z41" s="39">
        <v>1</v>
      </c>
      <c r="AA41" s="41">
        <f t="shared" si="1"/>
        <v>0.4</v>
      </c>
      <c r="AB41" s="39" t="str">
        <f>IF(AND(AA41&gt;=0,AA41&lt;=0.5),"BAIK SEKALI",IF(AND(AA41&gt;0.6,AA41&lt;=1.5),"BAIK",IF(AND(AA41&gt;1.5,AA41&lt;=2.5),"SEDANG",IF(AND(AA41&gt;2.5,AA41&lt;=3.5),"RUSAK RINGAN",IF(AND(AA41&gt;3.6,AA41&lt;=4.5),"KRITIS",IF(AND(AA41&gt;4.6,AA41&lt;=5),"RUNTUH"))))))</f>
        <v>BAIK SEKALI</v>
      </c>
      <c r="AC41" s="42" t="str">
        <f t="shared" si="2"/>
        <v>PEMELIHARAAN RUTIN</v>
      </c>
    </row>
    <row r="42" spans="2:29" ht="15" x14ac:dyDescent="0.3">
      <c r="B42" s="39">
        <v>29</v>
      </c>
      <c r="C42" s="26">
        <v>24031001</v>
      </c>
      <c r="D42" s="27" t="s">
        <v>1515</v>
      </c>
      <c r="E42" s="27" t="s">
        <v>1677</v>
      </c>
      <c r="F42" s="1" t="s">
        <v>1678</v>
      </c>
      <c r="G42" s="4" t="s">
        <v>1843</v>
      </c>
      <c r="H42" s="4" t="s">
        <v>1844</v>
      </c>
      <c r="I42" s="40">
        <v>11.9</v>
      </c>
      <c r="J42" s="40">
        <v>5.6</v>
      </c>
      <c r="K42" s="41">
        <v>1</v>
      </c>
      <c r="L42" s="42" t="s">
        <v>1907</v>
      </c>
      <c r="M42" s="42" t="s">
        <v>1943</v>
      </c>
      <c r="N42" s="39">
        <v>1</v>
      </c>
      <c r="O42" s="42" t="s">
        <v>1943</v>
      </c>
      <c r="P42" s="42" t="s">
        <v>1943</v>
      </c>
      <c r="Q42" s="39">
        <v>1</v>
      </c>
      <c r="R42" s="42" t="s">
        <v>1942</v>
      </c>
      <c r="S42" s="42" t="s">
        <v>1943</v>
      </c>
      <c r="T42" s="39">
        <v>1</v>
      </c>
      <c r="U42" s="42" t="s">
        <v>1947</v>
      </c>
      <c r="V42" s="42" t="s">
        <v>1948</v>
      </c>
      <c r="W42" s="39">
        <v>1</v>
      </c>
      <c r="X42" s="42" t="s">
        <v>1949</v>
      </c>
      <c r="Y42" s="42" t="s">
        <v>1948</v>
      </c>
      <c r="Z42" s="39">
        <v>1</v>
      </c>
      <c r="AA42" s="41">
        <f t="shared" si="1"/>
        <v>1</v>
      </c>
      <c r="AB42" s="39" t="str">
        <f t="shared" si="0"/>
        <v>BAIK</v>
      </c>
      <c r="AC42" s="42" t="str">
        <f t="shared" si="2"/>
        <v>PEMELIHARAAN RUTIN *)</v>
      </c>
    </row>
    <row r="43" spans="2:29" ht="15" x14ac:dyDescent="0.3">
      <c r="B43" s="39">
        <v>30</v>
      </c>
      <c r="C43" s="26">
        <v>24031002</v>
      </c>
      <c r="D43" s="27" t="s">
        <v>1516</v>
      </c>
      <c r="E43" s="27" t="s">
        <v>1677</v>
      </c>
      <c r="F43" s="1" t="s">
        <v>1679</v>
      </c>
      <c r="G43" s="4" t="s">
        <v>1845</v>
      </c>
      <c r="H43" s="4" t="s">
        <v>1846</v>
      </c>
      <c r="I43" s="40">
        <v>23.2</v>
      </c>
      <c r="J43" s="40">
        <v>5.6</v>
      </c>
      <c r="K43" s="41">
        <v>1</v>
      </c>
      <c r="L43" s="42" t="s">
        <v>1907</v>
      </c>
      <c r="M43" s="42" t="s">
        <v>1943</v>
      </c>
      <c r="N43" s="39">
        <v>1</v>
      </c>
      <c r="O43" s="42" t="s">
        <v>1943</v>
      </c>
      <c r="P43" s="42" t="s">
        <v>1945</v>
      </c>
      <c r="Q43" s="39">
        <v>1</v>
      </c>
      <c r="R43" s="42" t="s">
        <v>1942</v>
      </c>
      <c r="S43" s="42" t="s">
        <v>1943</v>
      </c>
      <c r="T43" s="39">
        <v>1</v>
      </c>
      <c r="U43" s="42" t="s">
        <v>1947</v>
      </c>
      <c r="V43" s="42" t="s">
        <v>1948</v>
      </c>
      <c r="W43" s="39">
        <v>1</v>
      </c>
      <c r="X43" s="42" t="s">
        <v>1949</v>
      </c>
      <c r="Y43" s="42" t="s">
        <v>1948</v>
      </c>
      <c r="Z43" s="39">
        <v>1</v>
      </c>
      <c r="AA43" s="41">
        <f t="shared" si="1"/>
        <v>1</v>
      </c>
      <c r="AB43" s="39" t="str">
        <f t="shared" si="0"/>
        <v>BAIK</v>
      </c>
      <c r="AC43" s="42" t="str">
        <f t="shared" si="2"/>
        <v>PEMELIHARAAN RUTIN *)</v>
      </c>
    </row>
    <row r="44" spans="2:29" ht="15" x14ac:dyDescent="0.3">
      <c r="B44" s="39">
        <v>31</v>
      </c>
      <c r="C44" s="26">
        <v>24033001</v>
      </c>
      <c r="D44" s="27" t="s">
        <v>1517</v>
      </c>
      <c r="E44" s="27" t="s">
        <v>1680</v>
      </c>
      <c r="F44" s="1" t="s">
        <v>1681</v>
      </c>
      <c r="G44" s="4" t="s">
        <v>1819</v>
      </c>
      <c r="H44" s="4" t="s">
        <v>1820</v>
      </c>
      <c r="I44" s="40">
        <v>16.2</v>
      </c>
      <c r="J44" s="40">
        <v>5.6</v>
      </c>
      <c r="K44" s="41">
        <v>1</v>
      </c>
      <c r="L44" s="42" t="s">
        <v>1920</v>
      </c>
      <c r="M44" s="42" t="s">
        <v>1942</v>
      </c>
      <c r="N44" s="39">
        <v>1</v>
      </c>
      <c r="O44" s="42" t="s">
        <v>1943</v>
      </c>
      <c r="P44" s="42" t="s">
        <v>1943</v>
      </c>
      <c r="Q44" s="39">
        <v>1</v>
      </c>
      <c r="R44" s="42" t="s">
        <v>1942</v>
      </c>
      <c r="S44" s="42" t="s">
        <v>1943</v>
      </c>
      <c r="T44" s="39">
        <v>1</v>
      </c>
      <c r="U44" s="42" t="s">
        <v>1947</v>
      </c>
      <c r="V44" s="42" t="s">
        <v>1948</v>
      </c>
      <c r="W44" s="39">
        <v>1</v>
      </c>
      <c r="X44" s="42" t="s">
        <v>1949</v>
      </c>
      <c r="Y44" s="42" t="s">
        <v>1948</v>
      </c>
      <c r="Z44" s="39">
        <v>1</v>
      </c>
      <c r="AA44" s="41">
        <f t="shared" si="1"/>
        <v>1</v>
      </c>
      <c r="AB44" s="39" t="str">
        <f t="shared" si="0"/>
        <v>BAIK</v>
      </c>
      <c r="AC44" s="42" t="str">
        <f t="shared" si="2"/>
        <v>PEMELIHARAAN RUTIN *)</v>
      </c>
    </row>
    <row r="45" spans="2:29" ht="15" x14ac:dyDescent="0.3">
      <c r="B45" s="39">
        <v>32</v>
      </c>
      <c r="C45" s="26">
        <v>24033002</v>
      </c>
      <c r="D45" s="27" t="s">
        <v>1518</v>
      </c>
      <c r="E45" s="27" t="s">
        <v>1680</v>
      </c>
      <c r="F45" s="1" t="s">
        <v>1682</v>
      </c>
      <c r="G45" s="4" t="s">
        <v>1843</v>
      </c>
      <c r="H45" s="4" t="s">
        <v>1847</v>
      </c>
      <c r="I45" s="40">
        <v>18</v>
      </c>
      <c r="J45" s="40">
        <v>5.7</v>
      </c>
      <c r="K45" s="41">
        <v>1</v>
      </c>
      <c r="L45" s="42" t="s">
        <v>1907</v>
      </c>
      <c r="M45" s="42" t="s">
        <v>1943</v>
      </c>
      <c r="N45" s="39">
        <v>1</v>
      </c>
      <c r="O45" s="42" t="s">
        <v>1943</v>
      </c>
      <c r="P45" s="42" t="s">
        <v>1945</v>
      </c>
      <c r="Q45" s="39">
        <v>1</v>
      </c>
      <c r="R45" s="42" t="s">
        <v>1942</v>
      </c>
      <c r="S45" s="42" t="s">
        <v>1943</v>
      </c>
      <c r="T45" s="39">
        <v>1</v>
      </c>
      <c r="U45" s="42" t="s">
        <v>1947</v>
      </c>
      <c r="V45" s="42" t="s">
        <v>1948</v>
      </c>
      <c r="W45" s="39">
        <v>1</v>
      </c>
      <c r="X45" s="42" t="s">
        <v>1949</v>
      </c>
      <c r="Y45" s="42" t="s">
        <v>1948</v>
      </c>
      <c r="Z45" s="39">
        <v>1</v>
      </c>
      <c r="AA45" s="41">
        <f t="shared" si="1"/>
        <v>1</v>
      </c>
      <c r="AB45" s="39" t="str">
        <f t="shared" si="0"/>
        <v>BAIK</v>
      </c>
      <c r="AC45" s="42" t="str">
        <f t="shared" si="2"/>
        <v>PEMELIHARAAN RUTIN *)</v>
      </c>
    </row>
    <row r="46" spans="2:29" ht="15" x14ac:dyDescent="0.3">
      <c r="B46" s="39">
        <v>33</v>
      </c>
      <c r="C46" s="26">
        <v>24033003</v>
      </c>
      <c r="D46" s="27" t="s">
        <v>1519</v>
      </c>
      <c r="E46" s="27" t="s">
        <v>1680</v>
      </c>
      <c r="F46" s="1" t="s">
        <v>1683</v>
      </c>
      <c r="G46" s="4" t="s">
        <v>1843</v>
      </c>
      <c r="H46" s="4" t="s">
        <v>1847</v>
      </c>
      <c r="I46" s="40">
        <v>16.5</v>
      </c>
      <c r="J46" s="40">
        <v>5.5</v>
      </c>
      <c r="K46" s="41">
        <v>1</v>
      </c>
      <c r="L46" s="42" t="s">
        <v>1920</v>
      </c>
      <c r="M46" s="42" t="s">
        <v>1942</v>
      </c>
      <c r="N46" s="39">
        <v>1</v>
      </c>
      <c r="O46" s="42" t="s">
        <v>1943</v>
      </c>
      <c r="P46" s="42" t="s">
        <v>1943</v>
      </c>
      <c r="Q46" s="39">
        <v>2</v>
      </c>
      <c r="R46" s="42" t="s">
        <v>1942</v>
      </c>
      <c r="S46" s="42" t="s">
        <v>1943</v>
      </c>
      <c r="T46" s="39">
        <v>1</v>
      </c>
      <c r="U46" s="42" t="s">
        <v>1947</v>
      </c>
      <c r="V46" s="42" t="s">
        <v>1948</v>
      </c>
      <c r="W46" s="39">
        <v>1</v>
      </c>
      <c r="X46" s="42" t="s">
        <v>1949</v>
      </c>
      <c r="Y46" s="42" t="s">
        <v>1948</v>
      </c>
      <c r="Z46" s="39">
        <v>1</v>
      </c>
      <c r="AA46" s="41">
        <f t="shared" si="1"/>
        <v>1.2</v>
      </c>
      <c r="AB46" s="39" t="str">
        <f t="shared" si="0"/>
        <v>BAIK</v>
      </c>
      <c r="AC46" s="42" t="str">
        <f t="shared" si="2"/>
        <v>PEMELIHARAAN RUTIN *)</v>
      </c>
    </row>
    <row r="47" spans="2:29" ht="15" x14ac:dyDescent="0.3">
      <c r="B47" s="39">
        <v>34</v>
      </c>
      <c r="C47" s="26">
        <v>24034001</v>
      </c>
      <c r="D47" s="27" t="s">
        <v>1520</v>
      </c>
      <c r="E47" s="27" t="s">
        <v>1684</v>
      </c>
      <c r="F47" s="1" t="s">
        <v>1685</v>
      </c>
      <c r="G47" s="4" t="s">
        <v>1819</v>
      </c>
      <c r="H47" s="4" t="s">
        <v>1848</v>
      </c>
      <c r="I47" s="40">
        <v>11</v>
      </c>
      <c r="J47" s="40">
        <v>5.6</v>
      </c>
      <c r="K47" s="41">
        <v>1</v>
      </c>
      <c r="L47" s="42" t="s">
        <v>1920</v>
      </c>
      <c r="M47" s="42" t="s">
        <v>1942</v>
      </c>
      <c r="N47" s="39">
        <v>1</v>
      </c>
      <c r="O47" s="42" t="s">
        <v>1943</v>
      </c>
      <c r="P47" s="42" t="s">
        <v>1943</v>
      </c>
      <c r="Q47" s="39">
        <v>1</v>
      </c>
      <c r="R47" s="42" t="s">
        <v>1942</v>
      </c>
      <c r="S47" s="42" t="s">
        <v>1943</v>
      </c>
      <c r="T47" s="39">
        <v>1</v>
      </c>
      <c r="U47" s="42" t="s">
        <v>1947</v>
      </c>
      <c r="V47" s="42" t="s">
        <v>1948</v>
      </c>
      <c r="W47" s="39">
        <v>1</v>
      </c>
      <c r="X47" s="42" t="s">
        <v>1949</v>
      </c>
      <c r="Y47" s="42" t="s">
        <v>1948</v>
      </c>
      <c r="Z47" s="39">
        <v>1</v>
      </c>
      <c r="AA47" s="41">
        <f t="shared" si="1"/>
        <v>1</v>
      </c>
      <c r="AB47" s="39" t="str">
        <f t="shared" si="0"/>
        <v>BAIK</v>
      </c>
      <c r="AC47" s="42" t="str">
        <f t="shared" si="2"/>
        <v>PEMELIHARAAN RUTIN *)</v>
      </c>
    </row>
    <row r="48" spans="2:29" ht="15" x14ac:dyDescent="0.3">
      <c r="B48" s="39">
        <v>35</v>
      </c>
      <c r="C48" s="26">
        <v>24034002</v>
      </c>
      <c r="D48" s="27" t="s">
        <v>1521</v>
      </c>
      <c r="E48" s="27" t="s">
        <v>1684</v>
      </c>
      <c r="F48" s="1" t="s">
        <v>1686</v>
      </c>
      <c r="G48" s="4" t="s">
        <v>1819</v>
      </c>
      <c r="H48" s="4" t="s">
        <v>1848</v>
      </c>
      <c r="I48" s="40">
        <v>10.8</v>
      </c>
      <c r="J48" s="40">
        <v>5.4</v>
      </c>
      <c r="K48" s="41">
        <v>1</v>
      </c>
      <c r="L48" s="42" t="s">
        <v>1920</v>
      </c>
      <c r="M48" s="42" t="s">
        <v>1942</v>
      </c>
      <c r="N48" s="39">
        <v>1</v>
      </c>
      <c r="O48" s="42" t="s">
        <v>1943</v>
      </c>
      <c r="P48" s="42" t="s">
        <v>1945</v>
      </c>
      <c r="Q48" s="39">
        <v>1</v>
      </c>
      <c r="R48" s="42" t="s">
        <v>1942</v>
      </c>
      <c r="S48" s="42" t="s">
        <v>1943</v>
      </c>
      <c r="T48" s="39">
        <v>1</v>
      </c>
      <c r="U48" s="42" t="s">
        <v>1947</v>
      </c>
      <c r="V48" s="42" t="s">
        <v>1948</v>
      </c>
      <c r="W48" s="39">
        <v>1</v>
      </c>
      <c r="X48" s="42" t="s">
        <v>1949</v>
      </c>
      <c r="Y48" s="42" t="s">
        <v>1948</v>
      </c>
      <c r="Z48" s="39">
        <v>1</v>
      </c>
      <c r="AA48" s="41">
        <f t="shared" si="1"/>
        <v>1</v>
      </c>
      <c r="AB48" s="39" t="str">
        <f t="shared" si="0"/>
        <v>BAIK</v>
      </c>
      <c r="AC48" s="42" t="str">
        <f t="shared" si="2"/>
        <v>PEMELIHARAAN RUTIN *)</v>
      </c>
    </row>
    <row r="49" spans="2:29" ht="15" x14ac:dyDescent="0.3">
      <c r="B49" s="39">
        <v>36</v>
      </c>
      <c r="C49" s="26">
        <v>24034004</v>
      </c>
      <c r="D49" s="27" t="s">
        <v>1523</v>
      </c>
      <c r="E49" s="27" t="s">
        <v>1684</v>
      </c>
      <c r="F49" s="1" t="s">
        <v>1688</v>
      </c>
      <c r="G49" s="4" t="s">
        <v>1819</v>
      </c>
      <c r="H49" s="4" t="s">
        <v>1848</v>
      </c>
      <c r="I49" s="40">
        <v>16.7</v>
      </c>
      <c r="J49" s="40">
        <v>5.4</v>
      </c>
      <c r="K49" s="41">
        <v>1</v>
      </c>
      <c r="L49" s="42" t="s">
        <v>1920</v>
      </c>
      <c r="M49" s="42" t="s">
        <v>1942</v>
      </c>
      <c r="N49" s="39">
        <v>1</v>
      </c>
      <c r="O49" s="42" t="s">
        <v>1943</v>
      </c>
      <c r="P49" s="42" t="s">
        <v>1946</v>
      </c>
      <c r="Q49" s="39">
        <v>2</v>
      </c>
      <c r="R49" s="42" t="s">
        <v>1942</v>
      </c>
      <c r="S49" s="42" t="s">
        <v>1943</v>
      </c>
      <c r="T49" s="39">
        <v>1</v>
      </c>
      <c r="U49" s="42" t="s">
        <v>1947</v>
      </c>
      <c r="V49" s="42" t="s">
        <v>1948</v>
      </c>
      <c r="W49" s="39">
        <v>1</v>
      </c>
      <c r="X49" s="42" t="s">
        <v>1949</v>
      </c>
      <c r="Y49" s="42" t="s">
        <v>1948</v>
      </c>
      <c r="Z49" s="39">
        <v>1</v>
      </c>
      <c r="AA49" s="41">
        <f t="shared" si="1"/>
        <v>1.2</v>
      </c>
      <c r="AB49" s="39" t="str">
        <f t="shared" si="0"/>
        <v>BAIK</v>
      </c>
      <c r="AC49" s="42" t="str">
        <f t="shared" si="2"/>
        <v>PEMELIHARAAN RUTIN *)</v>
      </c>
    </row>
    <row r="50" spans="2:29" ht="15" x14ac:dyDescent="0.3">
      <c r="B50" s="39">
        <v>37</v>
      </c>
      <c r="C50" s="26">
        <v>24034006</v>
      </c>
      <c r="D50" s="27" t="s">
        <v>1525</v>
      </c>
      <c r="E50" s="27" t="s">
        <v>1684</v>
      </c>
      <c r="F50" s="1" t="s">
        <v>1690</v>
      </c>
      <c r="G50" s="4" t="s">
        <v>1819</v>
      </c>
      <c r="H50" s="4" t="s">
        <v>1849</v>
      </c>
      <c r="I50" s="40">
        <v>23.2</v>
      </c>
      <c r="J50" s="40">
        <v>5.6</v>
      </c>
      <c r="K50" s="41">
        <v>1</v>
      </c>
      <c r="L50" s="42" t="s">
        <v>1907</v>
      </c>
      <c r="M50" s="42" t="s">
        <v>1943</v>
      </c>
      <c r="N50" s="39">
        <v>1</v>
      </c>
      <c r="O50" s="42" t="s">
        <v>1943</v>
      </c>
      <c r="P50" s="42" t="s">
        <v>1943</v>
      </c>
      <c r="Q50" s="39">
        <v>1</v>
      </c>
      <c r="R50" s="42" t="s">
        <v>1942</v>
      </c>
      <c r="S50" s="42" t="s">
        <v>1943</v>
      </c>
      <c r="T50" s="39">
        <v>1</v>
      </c>
      <c r="U50" s="42" t="s">
        <v>1947</v>
      </c>
      <c r="V50" s="42" t="s">
        <v>1948</v>
      </c>
      <c r="W50" s="39">
        <v>1</v>
      </c>
      <c r="X50" s="42" t="s">
        <v>1949</v>
      </c>
      <c r="Y50" s="42" t="s">
        <v>1948</v>
      </c>
      <c r="Z50" s="39">
        <v>1</v>
      </c>
      <c r="AA50" s="41">
        <f t="shared" si="1"/>
        <v>1</v>
      </c>
      <c r="AB50" s="39" t="str">
        <f t="shared" si="0"/>
        <v>BAIK</v>
      </c>
      <c r="AC50" s="42" t="str">
        <f t="shared" si="2"/>
        <v>PEMELIHARAAN RUTIN *)</v>
      </c>
    </row>
    <row r="51" spans="2:29" ht="15" x14ac:dyDescent="0.3">
      <c r="B51" s="39">
        <v>38</v>
      </c>
      <c r="C51" s="26">
        <v>24034007</v>
      </c>
      <c r="D51" s="27" t="s">
        <v>1526</v>
      </c>
      <c r="E51" s="27" t="s">
        <v>1684</v>
      </c>
      <c r="F51" s="1" t="s">
        <v>1691</v>
      </c>
      <c r="G51" s="4" t="s">
        <v>1850</v>
      </c>
      <c r="H51" s="4" t="s">
        <v>1851</v>
      </c>
      <c r="I51" s="40">
        <v>15</v>
      </c>
      <c r="J51" s="40">
        <v>5.7</v>
      </c>
      <c r="K51" s="41">
        <v>1</v>
      </c>
      <c r="L51" s="42" t="s">
        <v>1907</v>
      </c>
      <c r="M51" s="42" t="s">
        <v>1943</v>
      </c>
      <c r="N51" s="39">
        <v>1</v>
      </c>
      <c r="O51" s="42" t="s">
        <v>1943</v>
      </c>
      <c r="P51" s="42" t="s">
        <v>1943</v>
      </c>
      <c r="Q51" s="39">
        <v>1</v>
      </c>
      <c r="R51" s="42" t="s">
        <v>1942</v>
      </c>
      <c r="S51" s="42" t="s">
        <v>1943</v>
      </c>
      <c r="T51" s="39">
        <v>2</v>
      </c>
      <c r="U51" s="42" t="s">
        <v>1947</v>
      </c>
      <c r="V51" s="42" t="s">
        <v>1948</v>
      </c>
      <c r="W51" s="39">
        <v>1</v>
      </c>
      <c r="X51" s="42" t="s">
        <v>1949</v>
      </c>
      <c r="Y51" s="42" t="s">
        <v>1948</v>
      </c>
      <c r="Z51" s="39">
        <v>1</v>
      </c>
      <c r="AA51" s="41">
        <f t="shared" si="1"/>
        <v>1.2</v>
      </c>
      <c r="AB51" s="39" t="str">
        <f t="shared" si="0"/>
        <v>BAIK</v>
      </c>
      <c r="AC51" s="42" t="str">
        <f t="shared" si="2"/>
        <v>PEMELIHARAAN RUTIN *)</v>
      </c>
    </row>
    <row r="52" spans="2:29" ht="15" x14ac:dyDescent="0.3">
      <c r="B52" s="39">
        <v>39</v>
      </c>
      <c r="C52" s="26">
        <v>24037001</v>
      </c>
      <c r="D52" s="27" t="s">
        <v>1527</v>
      </c>
      <c r="E52" s="27" t="s">
        <v>1692</v>
      </c>
      <c r="F52" s="1" t="s">
        <v>1693</v>
      </c>
      <c r="G52" s="4" t="s">
        <v>1822</v>
      </c>
      <c r="H52" s="4" t="s">
        <v>1852</v>
      </c>
      <c r="I52" s="40">
        <v>17.8</v>
      </c>
      <c r="J52" s="40">
        <v>5.8</v>
      </c>
      <c r="K52" s="41">
        <v>1</v>
      </c>
      <c r="L52" s="42" t="s">
        <v>1907</v>
      </c>
      <c r="M52" s="42" t="s">
        <v>1943</v>
      </c>
      <c r="N52" s="39">
        <v>1</v>
      </c>
      <c r="O52" s="42" t="s">
        <v>1943</v>
      </c>
      <c r="P52" s="42" t="s">
        <v>1943</v>
      </c>
      <c r="Q52" s="39">
        <v>1</v>
      </c>
      <c r="R52" s="42" t="s">
        <v>1942</v>
      </c>
      <c r="S52" s="42" t="s">
        <v>1943</v>
      </c>
      <c r="T52" s="39">
        <v>1</v>
      </c>
      <c r="U52" s="42" t="s">
        <v>1947</v>
      </c>
      <c r="V52" s="42" t="s">
        <v>1948</v>
      </c>
      <c r="W52" s="39">
        <v>1</v>
      </c>
      <c r="X52" s="42" t="s">
        <v>1949</v>
      </c>
      <c r="Y52" s="42" t="s">
        <v>1948</v>
      </c>
      <c r="Z52" s="39">
        <v>1</v>
      </c>
      <c r="AA52" s="41">
        <f t="shared" si="1"/>
        <v>1</v>
      </c>
      <c r="AB52" s="39" t="str">
        <f t="shared" si="0"/>
        <v>BAIK</v>
      </c>
      <c r="AC52" s="42" t="str">
        <f t="shared" si="2"/>
        <v>PEMELIHARAAN RUTIN *)</v>
      </c>
    </row>
    <row r="53" spans="2:29" ht="15" x14ac:dyDescent="0.3">
      <c r="B53" s="39">
        <v>40</v>
      </c>
      <c r="C53" s="26">
        <v>24039001</v>
      </c>
      <c r="D53" s="27" t="s">
        <v>1528</v>
      </c>
      <c r="E53" s="27" t="s">
        <v>1694</v>
      </c>
      <c r="F53" s="1" t="s">
        <v>1695</v>
      </c>
      <c r="G53" s="4" t="s">
        <v>1843</v>
      </c>
      <c r="H53" s="4" t="s">
        <v>1847</v>
      </c>
      <c r="I53" s="40">
        <v>17.3</v>
      </c>
      <c r="J53" s="40">
        <v>5.6</v>
      </c>
      <c r="K53" s="41">
        <v>1</v>
      </c>
      <c r="L53" s="42" t="s">
        <v>1920</v>
      </c>
      <c r="M53" s="42" t="s">
        <v>1942</v>
      </c>
      <c r="N53" s="39">
        <v>1</v>
      </c>
      <c r="O53" s="42" t="s">
        <v>1943</v>
      </c>
      <c r="P53" s="42" t="s">
        <v>1945</v>
      </c>
      <c r="Q53" s="39">
        <v>1</v>
      </c>
      <c r="R53" s="42" t="s">
        <v>1942</v>
      </c>
      <c r="S53" s="42" t="s">
        <v>1943</v>
      </c>
      <c r="T53" s="39">
        <v>2</v>
      </c>
      <c r="U53" s="42" t="s">
        <v>1947</v>
      </c>
      <c r="V53" s="42" t="s">
        <v>1948</v>
      </c>
      <c r="W53" s="39">
        <v>1</v>
      </c>
      <c r="X53" s="42" t="s">
        <v>1949</v>
      </c>
      <c r="Y53" s="42" t="s">
        <v>1948</v>
      </c>
      <c r="Z53" s="39">
        <v>2</v>
      </c>
      <c r="AA53" s="41">
        <f t="shared" si="1"/>
        <v>1.4</v>
      </c>
      <c r="AB53" s="39" t="str">
        <f t="shared" si="0"/>
        <v>BAIK</v>
      </c>
      <c r="AC53" s="42" t="str">
        <f t="shared" si="2"/>
        <v>PEMELIHARAAN RUTIN *)</v>
      </c>
    </row>
    <row r="54" spans="2:29" ht="15" x14ac:dyDescent="0.3">
      <c r="B54" s="39">
        <v>41</v>
      </c>
      <c r="C54" s="26">
        <v>24041001</v>
      </c>
      <c r="D54" s="27" t="s">
        <v>1529</v>
      </c>
      <c r="E54" s="27" t="s">
        <v>1696</v>
      </c>
      <c r="F54" s="1" t="s">
        <v>1697</v>
      </c>
      <c r="G54" s="4" t="s">
        <v>1839</v>
      </c>
      <c r="H54" s="4" t="s">
        <v>1853</v>
      </c>
      <c r="I54" s="40">
        <v>17.2</v>
      </c>
      <c r="J54" s="40">
        <v>3.8</v>
      </c>
      <c r="K54" s="41">
        <v>1</v>
      </c>
      <c r="L54" s="42" t="s">
        <v>1920</v>
      </c>
      <c r="M54" s="42" t="s">
        <v>1942</v>
      </c>
      <c r="N54" s="39">
        <v>2</v>
      </c>
      <c r="O54" s="42" t="s">
        <v>1943</v>
      </c>
      <c r="P54" s="42" t="s">
        <v>1943</v>
      </c>
      <c r="Q54" s="39">
        <v>1</v>
      </c>
      <c r="R54" s="42" t="s">
        <v>1942</v>
      </c>
      <c r="S54" s="42" t="s">
        <v>1943</v>
      </c>
      <c r="T54" s="39">
        <v>1</v>
      </c>
      <c r="U54" s="42" t="s">
        <v>1947</v>
      </c>
      <c r="V54" s="42" t="s">
        <v>1948</v>
      </c>
      <c r="W54" s="39">
        <v>1</v>
      </c>
      <c r="X54" s="42" t="s">
        <v>1949</v>
      </c>
      <c r="Y54" s="42" t="s">
        <v>1948</v>
      </c>
      <c r="Z54" s="39">
        <v>1</v>
      </c>
      <c r="AA54" s="41">
        <f t="shared" si="1"/>
        <v>1.2</v>
      </c>
      <c r="AB54" s="39" t="str">
        <f t="shared" si="0"/>
        <v>BAIK</v>
      </c>
      <c r="AC54" s="42" t="str">
        <f t="shared" si="2"/>
        <v>PEMELIHARAAN RUTIN *)</v>
      </c>
    </row>
    <row r="55" spans="2:29" ht="15" x14ac:dyDescent="0.3">
      <c r="B55" s="39">
        <v>42</v>
      </c>
      <c r="C55" s="26">
        <v>24041002</v>
      </c>
      <c r="D55" s="27" t="s">
        <v>1530</v>
      </c>
      <c r="E55" s="27" t="s">
        <v>1696</v>
      </c>
      <c r="F55" s="1" t="s">
        <v>1698</v>
      </c>
      <c r="G55" s="4" t="s">
        <v>1839</v>
      </c>
      <c r="H55" s="4" t="s">
        <v>1854</v>
      </c>
      <c r="I55" s="40">
        <v>14</v>
      </c>
      <c r="J55" s="40">
        <v>5.4</v>
      </c>
      <c r="K55" s="41">
        <v>1</v>
      </c>
      <c r="L55" s="42" t="s">
        <v>1907</v>
      </c>
      <c r="M55" s="42" t="s">
        <v>1943</v>
      </c>
      <c r="N55" s="39">
        <v>1</v>
      </c>
      <c r="O55" s="42" t="s">
        <v>1943</v>
      </c>
      <c r="P55" s="42" t="s">
        <v>1943</v>
      </c>
      <c r="Q55" s="39">
        <v>1</v>
      </c>
      <c r="R55" s="42" t="s">
        <v>1942</v>
      </c>
      <c r="S55" s="42" t="s">
        <v>1943</v>
      </c>
      <c r="T55" s="39">
        <v>1</v>
      </c>
      <c r="U55" s="42" t="s">
        <v>1947</v>
      </c>
      <c r="V55" s="42" t="s">
        <v>1948</v>
      </c>
      <c r="W55" s="39">
        <v>1</v>
      </c>
      <c r="X55" s="42" t="s">
        <v>1949</v>
      </c>
      <c r="Y55" s="42" t="s">
        <v>1948</v>
      </c>
      <c r="Z55" s="39">
        <v>1</v>
      </c>
      <c r="AA55" s="41">
        <f t="shared" si="1"/>
        <v>1</v>
      </c>
      <c r="AB55" s="39" t="str">
        <f t="shared" si="0"/>
        <v>BAIK</v>
      </c>
      <c r="AC55" s="42" t="str">
        <f t="shared" si="2"/>
        <v>PEMELIHARAAN RUTIN *)</v>
      </c>
    </row>
    <row r="56" spans="2:29" ht="15" x14ac:dyDescent="0.3">
      <c r="B56" s="39">
        <v>43</v>
      </c>
      <c r="C56" s="26">
        <v>24043001</v>
      </c>
      <c r="D56" s="27" t="s">
        <v>1531</v>
      </c>
      <c r="E56" s="27" t="s">
        <v>1699</v>
      </c>
      <c r="F56" s="1" t="s">
        <v>1700</v>
      </c>
      <c r="G56" s="4" t="s">
        <v>1843</v>
      </c>
      <c r="H56" s="4" t="s">
        <v>1855</v>
      </c>
      <c r="I56" s="40">
        <v>12.6</v>
      </c>
      <c r="J56" s="40">
        <v>5.6</v>
      </c>
      <c r="K56" s="41">
        <v>1</v>
      </c>
      <c r="L56" s="42" t="s">
        <v>1907</v>
      </c>
      <c r="M56" s="42" t="s">
        <v>1943</v>
      </c>
      <c r="N56" s="39">
        <v>1</v>
      </c>
      <c r="O56" s="42" t="s">
        <v>1943</v>
      </c>
      <c r="P56" s="42" t="s">
        <v>1943</v>
      </c>
      <c r="Q56" s="39">
        <v>2</v>
      </c>
      <c r="R56" s="42" t="s">
        <v>1942</v>
      </c>
      <c r="S56" s="42" t="s">
        <v>1943</v>
      </c>
      <c r="T56" s="39">
        <v>1</v>
      </c>
      <c r="U56" s="42" t="s">
        <v>1947</v>
      </c>
      <c r="V56" s="42" t="s">
        <v>1948</v>
      </c>
      <c r="W56" s="39">
        <v>1</v>
      </c>
      <c r="X56" s="42" t="s">
        <v>1949</v>
      </c>
      <c r="Y56" s="42" t="s">
        <v>1948</v>
      </c>
      <c r="Z56" s="39">
        <v>1</v>
      </c>
      <c r="AA56" s="41">
        <f t="shared" si="1"/>
        <v>1.2</v>
      </c>
      <c r="AB56" s="39" t="str">
        <f t="shared" si="0"/>
        <v>BAIK</v>
      </c>
      <c r="AC56" s="42" t="str">
        <f t="shared" si="2"/>
        <v>PEMELIHARAAN RUTIN *)</v>
      </c>
    </row>
    <row r="57" spans="2:29" ht="15" x14ac:dyDescent="0.3">
      <c r="B57" s="39">
        <v>44</v>
      </c>
      <c r="C57" s="26">
        <v>24043002</v>
      </c>
      <c r="D57" s="27" t="s">
        <v>1532</v>
      </c>
      <c r="E57" s="27" t="s">
        <v>1699</v>
      </c>
      <c r="F57" s="1" t="s">
        <v>1701</v>
      </c>
      <c r="G57" s="4" t="s">
        <v>1839</v>
      </c>
      <c r="H57" s="4" t="s">
        <v>1856</v>
      </c>
      <c r="I57" s="40">
        <v>15.5</v>
      </c>
      <c r="J57" s="40">
        <v>5.8</v>
      </c>
      <c r="K57" s="41">
        <v>1</v>
      </c>
      <c r="L57" s="42" t="s">
        <v>1907</v>
      </c>
      <c r="M57" s="42" t="s">
        <v>1943</v>
      </c>
      <c r="N57" s="39">
        <v>1</v>
      </c>
      <c r="O57" s="42" t="s">
        <v>1943</v>
      </c>
      <c r="P57" s="42" t="s">
        <v>1943</v>
      </c>
      <c r="Q57" s="39">
        <v>1</v>
      </c>
      <c r="R57" s="42" t="s">
        <v>1942</v>
      </c>
      <c r="S57" s="42" t="s">
        <v>1943</v>
      </c>
      <c r="T57" s="39">
        <v>1</v>
      </c>
      <c r="U57" s="42" t="s">
        <v>1947</v>
      </c>
      <c r="V57" s="42" t="s">
        <v>1948</v>
      </c>
      <c r="W57" s="39">
        <v>1</v>
      </c>
      <c r="X57" s="42" t="s">
        <v>1949</v>
      </c>
      <c r="Y57" s="42" t="s">
        <v>1948</v>
      </c>
      <c r="Z57" s="39">
        <v>1</v>
      </c>
      <c r="AA57" s="41">
        <f t="shared" si="1"/>
        <v>1</v>
      </c>
      <c r="AB57" s="39" t="str">
        <f t="shared" si="0"/>
        <v>BAIK</v>
      </c>
      <c r="AC57" s="42" t="str">
        <f t="shared" si="2"/>
        <v>PEMELIHARAAN RUTIN *)</v>
      </c>
    </row>
    <row r="58" spans="2:29" ht="15" x14ac:dyDescent="0.3">
      <c r="B58" s="39">
        <v>45</v>
      </c>
      <c r="C58" s="26">
        <v>24043003</v>
      </c>
      <c r="D58" s="27" t="s">
        <v>1533</v>
      </c>
      <c r="E58" s="27" t="s">
        <v>1699</v>
      </c>
      <c r="F58" s="1" t="s">
        <v>1702</v>
      </c>
      <c r="G58" s="4" t="s">
        <v>1839</v>
      </c>
      <c r="H58" s="4" t="s">
        <v>1856</v>
      </c>
      <c r="I58" s="40">
        <v>17</v>
      </c>
      <c r="J58" s="40">
        <v>5.6</v>
      </c>
      <c r="K58" s="41">
        <v>1</v>
      </c>
      <c r="L58" s="42" t="s">
        <v>1907</v>
      </c>
      <c r="M58" s="42" t="s">
        <v>1943</v>
      </c>
      <c r="N58" s="39">
        <v>1</v>
      </c>
      <c r="O58" s="42" t="s">
        <v>1943</v>
      </c>
      <c r="P58" s="42" t="s">
        <v>1943</v>
      </c>
      <c r="Q58" s="39">
        <v>1</v>
      </c>
      <c r="R58" s="42" t="s">
        <v>1942</v>
      </c>
      <c r="S58" s="42" t="s">
        <v>1943</v>
      </c>
      <c r="T58" s="39">
        <v>2</v>
      </c>
      <c r="U58" s="42" t="s">
        <v>1947</v>
      </c>
      <c r="V58" s="42" t="s">
        <v>1948</v>
      </c>
      <c r="W58" s="39">
        <v>1</v>
      </c>
      <c r="X58" s="42" t="s">
        <v>1949</v>
      </c>
      <c r="Y58" s="42" t="s">
        <v>1948</v>
      </c>
      <c r="Z58" s="39">
        <v>1</v>
      </c>
      <c r="AA58" s="41">
        <f t="shared" si="1"/>
        <v>1.2</v>
      </c>
      <c r="AB58" s="39" t="str">
        <f t="shared" ref="AB58:AB99" si="3">IF(AND(AA58&gt;=0,AA58&lt;=0.5),"BAIK SEKALI",IF(AND(AA58&gt;0.6,AA58&lt;=1.5),"BAIK",IF(AND(AA58&gt;1.5,AA58&lt;=2.5),"SEDANG",IF(AND(AA58&gt;2.5,AA58&lt;=3.5),"RUSAK RINGAN",IF(AND(AA58&gt;3.6,AA58&lt;=4.5),"KRITIS",IF(AND(AA58&gt;4.6,AA58&lt;=5),"RUNTUH"))))))</f>
        <v>BAIK</v>
      </c>
      <c r="AC58" s="42" t="str">
        <f t="shared" si="2"/>
        <v>PEMELIHARAAN RUTIN *)</v>
      </c>
    </row>
    <row r="59" spans="2:29" ht="15" x14ac:dyDescent="0.3">
      <c r="B59" s="39">
        <v>46</v>
      </c>
      <c r="C59" s="26">
        <v>24043004</v>
      </c>
      <c r="D59" s="27" t="s">
        <v>1534</v>
      </c>
      <c r="E59" s="27" t="s">
        <v>1699</v>
      </c>
      <c r="F59" s="1" t="s">
        <v>1703</v>
      </c>
      <c r="G59" s="4" t="s">
        <v>1839</v>
      </c>
      <c r="H59" s="4" t="s">
        <v>1854</v>
      </c>
      <c r="I59" s="40">
        <v>20</v>
      </c>
      <c r="J59" s="40">
        <v>5.6</v>
      </c>
      <c r="K59" s="41">
        <v>1</v>
      </c>
      <c r="L59" s="42" t="s">
        <v>1907</v>
      </c>
      <c r="M59" s="42" t="s">
        <v>1943</v>
      </c>
      <c r="N59" s="39">
        <v>1</v>
      </c>
      <c r="O59" s="42" t="s">
        <v>1943</v>
      </c>
      <c r="P59" s="42" t="s">
        <v>1943</v>
      </c>
      <c r="Q59" s="39">
        <v>1</v>
      </c>
      <c r="R59" s="42" t="s">
        <v>1942</v>
      </c>
      <c r="S59" s="42" t="s">
        <v>1943</v>
      </c>
      <c r="T59" s="39">
        <v>3</v>
      </c>
      <c r="U59" s="42" t="s">
        <v>1947</v>
      </c>
      <c r="V59" s="42" t="s">
        <v>1948</v>
      </c>
      <c r="W59" s="39">
        <v>1</v>
      </c>
      <c r="X59" s="42" t="s">
        <v>1949</v>
      </c>
      <c r="Y59" s="42" t="s">
        <v>1948</v>
      </c>
      <c r="Z59" s="39">
        <v>1</v>
      </c>
      <c r="AA59" s="41">
        <f t="shared" ref="AA59:AA100" si="4">AVERAGE(N59,Q59,T59,W59,Z59)</f>
        <v>1.4</v>
      </c>
      <c r="AB59" s="39" t="str">
        <f t="shared" si="3"/>
        <v>BAIK</v>
      </c>
      <c r="AC59" s="42" t="str">
        <f t="shared" ref="AC59:AC100" si="5">IF(AND(AA59&gt;=0,AA59&lt;=0.5),"PEMELIHARAAN RUTIN",IF(AND(AA59&gt;0.06,AA59&lt;=1.5),"PEMELIHARAAN RUTIN *)",IF(AND(AA59&gt;1.5,AA59&lt;=2.5),"PERBAIKAN/REHABILITASI",IF(AND(AA59&gt;2.5,AA59&lt;=3.5),"REHABILITASI",IF(AND(AA59&gt;3.5,AA59&lt;=4.5),"PENGGANTIAN",IF(AND(AA59&gt;4.6,AA59&lt;=5),"PEMBANGUNAN JEMBATAN BARU",0))))))</f>
        <v>PEMELIHARAAN RUTIN *)</v>
      </c>
    </row>
    <row r="60" spans="2:29" ht="15" x14ac:dyDescent="0.3">
      <c r="B60" s="39">
        <v>47</v>
      </c>
      <c r="C60" s="26">
        <v>24044001</v>
      </c>
      <c r="D60" s="27" t="s">
        <v>1535</v>
      </c>
      <c r="E60" s="27" t="s">
        <v>1704</v>
      </c>
      <c r="F60" s="1" t="s">
        <v>1705</v>
      </c>
      <c r="G60" s="4" t="s">
        <v>1839</v>
      </c>
      <c r="H60" s="4" t="s">
        <v>1857</v>
      </c>
      <c r="I60" s="40">
        <v>18</v>
      </c>
      <c r="J60" s="40">
        <v>5.7</v>
      </c>
      <c r="K60" s="41">
        <v>1</v>
      </c>
      <c r="L60" s="42" t="s">
        <v>1907</v>
      </c>
      <c r="M60" s="42" t="s">
        <v>1943</v>
      </c>
      <c r="N60" s="39">
        <v>0</v>
      </c>
      <c r="O60" s="42" t="s">
        <v>1943</v>
      </c>
      <c r="P60" s="42" t="s">
        <v>1943</v>
      </c>
      <c r="Q60" s="39">
        <v>1</v>
      </c>
      <c r="R60" s="42" t="s">
        <v>1942</v>
      </c>
      <c r="S60" s="42" t="s">
        <v>1943</v>
      </c>
      <c r="T60" s="39">
        <v>1</v>
      </c>
      <c r="U60" s="42" t="s">
        <v>1947</v>
      </c>
      <c r="V60" s="42" t="s">
        <v>1948</v>
      </c>
      <c r="W60" s="39">
        <v>1</v>
      </c>
      <c r="X60" s="42" t="s">
        <v>1949</v>
      </c>
      <c r="Y60" s="42" t="s">
        <v>1948</v>
      </c>
      <c r="Z60" s="39">
        <v>2</v>
      </c>
      <c r="AA60" s="41">
        <f>AVERAGE(N60,Q60,T60,W60,Z60)</f>
        <v>1</v>
      </c>
      <c r="AB60" s="39" t="str">
        <f>IF(AND(AA60&gt;=0,AA60&lt;=0.5),"BAIK SEKALI",IF(AND(AA60&gt;0.6,AA60&lt;=1.5),"BAIK",IF(AND(AA60&gt;1.5,AA60&lt;=2.5),"SEDANG",IF(AND(AA60&gt;2.5,AA60&lt;=3.5),"RUSAK RINGAN",IF(AND(AA60&gt;3.6,AA60&lt;=4.5),"KRITIS",IF(AND(AA60&gt;4.6,AA60&lt;=5),"RUNTUH"))))))</f>
        <v>BAIK</v>
      </c>
      <c r="AC60" s="42" t="str">
        <f t="shared" si="5"/>
        <v>PEMELIHARAAN RUTIN *)</v>
      </c>
    </row>
    <row r="61" spans="2:29" ht="15" x14ac:dyDescent="0.3">
      <c r="B61" s="39">
        <v>48</v>
      </c>
      <c r="C61" s="26">
        <v>24044003</v>
      </c>
      <c r="D61" s="27" t="s">
        <v>1536</v>
      </c>
      <c r="E61" s="27" t="s">
        <v>1704</v>
      </c>
      <c r="F61" s="1" t="s">
        <v>1707</v>
      </c>
      <c r="G61" s="4" t="s">
        <v>1839</v>
      </c>
      <c r="H61" s="4" t="s">
        <v>1857</v>
      </c>
      <c r="I61" s="40">
        <v>18</v>
      </c>
      <c r="J61" s="40">
        <v>5.6</v>
      </c>
      <c r="K61" s="41">
        <v>1</v>
      </c>
      <c r="L61" s="42" t="s">
        <v>1907</v>
      </c>
      <c r="M61" s="42" t="s">
        <v>1943</v>
      </c>
      <c r="N61" s="39">
        <v>0</v>
      </c>
      <c r="O61" s="42" t="s">
        <v>1943</v>
      </c>
      <c r="P61" s="42" t="s">
        <v>1943</v>
      </c>
      <c r="Q61" s="39">
        <v>1</v>
      </c>
      <c r="R61" s="42" t="s">
        <v>1942</v>
      </c>
      <c r="S61" s="42" t="s">
        <v>1943</v>
      </c>
      <c r="T61" s="39">
        <v>1</v>
      </c>
      <c r="U61" s="42" t="s">
        <v>1947</v>
      </c>
      <c r="V61" s="42" t="s">
        <v>1948</v>
      </c>
      <c r="W61" s="39">
        <v>1</v>
      </c>
      <c r="X61" s="42" t="s">
        <v>1949</v>
      </c>
      <c r="Y61" s="42" t="s">
        <v>1948</v>
      </c>
      <c r="Z61" s="39">
        <v>2</v>
      </c>
      <c r="AA61" s="41">
        <f t="shared" si="4"/>
        <v>1</v>
      </c>
      <c r="AB61" s="39" t="str">
        <f t="shared" si="3"/>
        <v>BAIK</v>
      </c>
      <c r="AC61" s="42" t="str">
        <f t="shared" si="5"/>
        <v>PEMELIHARAAN RUTIN *)</v>
      </c>
    </row>
    <row r="62" spans="2:29" ht="15" x14ac:dyDescent="0.3">
      <c r="B62" s="39">
        <v>49</v>
      </c>
      <c r="C62" s="26">
        <v>24049002</v>
      </c>
      <c r="D62" s="27" t="s">
        <v>1541</v>
      </c>
      <c r="E62" s="27" t="s">
        <v>1716</v>
      </c>
      <c r="F62" s="1" t="s">
        <v>1718</v>
      </c>
      <c r="G62" s="4" t="s">
        <v>1858</v>
      </c>
      <c r="H62" s="4" t="s">
        <v>1862</v>
      </c>
      <c r="I62" s="40">
        <v>17.399999999999999</v>
      </c>
      <c r="J62" s="40">
        <v>6.4</v>
      </c>
      <c r="K62" s="41">
        <v>1</v>
      </c>
      <c r="L62" s="42" t="s">
        <v>1920</v>
      </c>
      <c r="M62" s="42" t="s">
        <v>1942</v>
      </c>
      <c r="N62" s="39">
        <v>1</v>
      </c>
      <c r="O62" s="42" t="s">
        <v>1943</v>
      </c>
      <c r="P62" s="42" t="s">
        <v>1943</v>
      </c>
      <c r="Q62" s="39">
        <v>1</v>
      </c>
      <c r="R62" s="42" t="s">
        <v>1942</v>
      </c>
      <c r="S62" s="42" t="s">
        <v>1943</v>
      </c>
      <c r="T62" s="39">
        <v>1</v>
      </c>
      <c r="U62" s="42" t="s">
        <v>1947</v>
      </c>
      <c r="V62" s="42" t="s">
        <v>1948</v>
      </c>
      <c r="W62" s="39">
        <v>1</v>
      </c>
      <c r="X62" s="42" t="s">
        <v>1949</v>
      </c>
      <c r="Y62" s="42" t="s">
        <v>1948</v>
      </c>
      <c r="Z62" s="39">
        <v>3</v>
      </c>
      <c r="AA62" s="41">
        <f t="shared" si="4"/>
        <v>1.4</v>
      </c>
      <c r="AB62" s="39" t="str">
        <f t="shared" si="3"/>
        <v>BAIK</v>
      </c>
      <c r="AC62" s="42" t="str">
        <f t="shared" si="5"/>
        <v>PEMELIHARAAN RUTIN *)</v>
      </c>
    </row>
    <row r="63" spans="2:29" ht="15" x14ac:dyDescent="0.3">
      <c r="B63" s="39">
        <v>50</v>
      </c>
      <c r="C63" s="26">
        <v>24049003</v>
      </c>
      <c r="D63" s="27" t="s">
        <v>1542</v>
      </c>
      <c r="E63" s="27" t="s">
        <v>1716</v>
      </c>
      <c r="F63" s="1" t="s">
        <v>1719</v>
      </c>
      <c r="G63" s="4" t="s">
        <v>1858</v>
      </c>
      <c r="H63" s="4" t="s">
        <v>1863</v>
      </c>
      <c r="I63" s="40">
        <v>19.8</v>
      </c>
      <c r="J63" s="40">
        <v>6</v>
      </c>
      <c r="K63" s="41">
        <v>1</v>
      </c>
      <c r="L63" s="42" t="s">
        <v>1907</v>
      </c>
      <c r="M63" s="42" t="s">
        <v>1943</v>
      </c>
      <c r="N63" s="39">
        <v>1</v>
      </c>
      <c r="O63" s="42" t="s">
        <v>1943</v>
      </c>
      <c r="P63" s="42" t="s">
        <v>1943</v>
      </c>
      <c r="Q63" s="39">
        <v>1</v>
      </c>
      <c r="R63" s="42" t="s">
        <v>1942</v>
      </c>
      <c r="S63" s="42" t="s">
        <v>1943</v>
      </c>
      <c r="T63" s="39">
        <v>1</v>
      </c>
      <c r="U63" s="42" t="s">
        <v>1947</v>
      </c>
      <c r="V63" s="42" t="s">
        <v>1948</v>
      </c>
      <c r="W63" s="39">
        <v>1</v>
      </c>
      <c r="X63" s="42" t="s">
        <v>1949</v>
      </c>
      <c r="Y63" s="42" t="s">
        <v>1948</v>
      </c>
      <c r="Z63" s="39">
        <v>1</v>
      </c>
      <c r="AA63" s="41">
        <f t="shared" si="4"/>
        <v>1</v>
      </c>
      <c r="AB63" s="39" t="str">
        <f t="shared" si="3"/>
        <v>BAIK</v>
      </c>
      <c r="AC63" s="42" t="str">
        <f t="shared" si="5"/>
        <v>PEMELIHARAAN RUTIN *)</v>
      </c>
    </row>
    <row r="64" spans="2:29" ht="15" x14ac:dyDescent="0.3">
      <c r="B64" s="39">
        <v>51</v>
      </c>
      <c r="C64" s="26">
        <v>24049004</v>
      </c>
      <c r="D64" s="27" t="s">
        <v>1543</v>
      </c>
      <c r="E64" s="27" t="s">
        <v>1716</v>
      </c>
      <c r="F64" s="1" t="s">
        <v>1720</v>
      </c>
      <c r="G64" s="4" t="s">
        <v>1858</v>
      </c>
      <c r="H64" s="4" t="s">
        <v>1863</v>
      </c>
      <c r="I64" s="40">
        <v>14.8</v>
      </c>
      <c r="J64" s="40">
        <v>5.7</v>
      </c>
      <c r="K64" s="41">
        <v>1</v>
      </c>
      <c r="L64" s="42" t="s">
        <v>1907</v>
      </c>
      <c r="M64" s="42" t="s">
        <v>1943</v>
      </c>
      <c r="N64" s="39">
        <v>1</v>
      </c>
      <c r="O64" s="42" t="s">
        <v>1943</v>
      </c>
      <c r="P64" s="42" t="s">
        <v>1943</v>
      </c>
      <c r="Q64" s="39">
        <v>1</v>
      </c>
      <c r="R64" s="42" t="s">
        <v>1942</v>
      </c>
      <c r="S64" s="42" t="s">
        <v>1943</v>
      </c>
      <c r="T64" s="39">
        <v>1</v>
      </c>
      <c r="U64" s="42" t="s">
        <v>1947</v>
      </c>
      <c r="V64" s="42" t="s">
        <v>1948</v>
      </c>
      <c r="W64" s="39">
        <v>1</v>
      </c>
      <c r="X64" s="42" t="s">
        <v>1949</v>
      </c>
      <c r="Y64" s="42" t="s">
        <v>1948</v>
      </c>
      <c r="Z64" s="39">
        <v>1</v>
      </c>
      <c r="AA64" s="41">
        <f t="shared" si="4"/>
        <v>1</v>
      </c>
      <c r="AB64" s="39" t="str">
        <f t="shared" si="3"/>
        <v>BAIK</v>
      </c>
      <c r="AC64" s="42" t="str">
        <f t="shared" si="5"/>
        <v>PEMELIHARAAN RUTIN *)</v>
      </c>
    </row>
    <row r="65" spans="2:29" ht="15" x14ac:dyDescent="0.3">
      <c r="B65" s="39">
        <v>52</v>
      </c>
      <c r="C65" s="26">
        <v>24050001</v>
      </c>
      <c r="D65" s="27" t="s">
        <v>1544</v>
      </c>
      <c r="E65" s="27" t="s">
        <v>1721</v>
      </c>
      <c r="F65" s="1" t="s">
        <v>1722</v>
      </c>
      <c r="G65" s="4" t="s">
        <v>1858</v>
      </c>
      <c r="H65" s="4" t="s">
        <v>1861</v>
      </c>
      <c r="I65" s="40">
        <v>11.5</v>
      </c>
      <c r="J65" s="40">
        <v>5.6</v>
      </c>
      <c r="K65" s="41">
        <v>1</v>
      </c>
      <c r="L65" s="42" t="s">
        <v>1907</v>
      </c>
      <c r="M65" s="42" t="s">
        <v>1943</v>
      </c>
      <c r="N65" s="39">
        <v>1</v>
      </c>
      <c r="O65" s="42" t="s">
        <v>1943</v>
      </c>
      <c r="P65" s="42" t="s">
        <v>1945</v>
      </c>
      <c r="Q65" s="39">
        <v>1</v>
      </c>
      <c r="R65" s="42" t="s">
        <v>1942</v>
      </c>
      <c r="S65" s="42" t="s">
        <v>1943</v>
      </c>
      <c r="T65" s="39">
        <v>1</v>
      </c>
      <c r="U65" s="42" t="s">
        <v>1947</v>
      </c>
      <c r="V65" s="42" t="s">
        <v>1948</v>
      </c>
      <c r="W65" s="39">
        <v>1</v>
      </c>
      <c r="X65" s="42" t="s">
        <v>1949</v>
      </c>
      <c r="Y65" s="42" t="s">
        <v>1948</v>
      </c>
      <c r="Z65" s="39">
        <v>1</v>
      </c>
      <c r="AA65" s="41">
        <f t="shared" si="4"/>
        <v>1</v>
      </c>
      <c r="AB65" s="39" t="str">
        <f t="shared" si="3"/>
        <v>BAIK</v>
      </c>
      <c r="AC65" s="42" t="str">
        <f t="shared" si="5"/>
        <v>PEMELIHARAAN RUTIN *)</v>
      </c>
    </row>
    <row r="66" spans="2:29" ht="15" x14ac:dyDescent="0.3">
      <c r="B66" s="39">
        <v>53</v>
      </c>
      <c r="C66" s="26">
        <v>24050002</v>
      </c>
      <c r="D66" s="27" t="s">
        <v>1545</v>
      </c>
      <c r="E66" s="27" t="s">
        <v>1721</v>
      </c>
      <c r="F66" s="1" t="s">
        <v>1723</v>
      </c>
      <c r="G66" s="4" t="s">
        <v>1858</v>
      </c>
      <c r="H66" s="4" t="s">
        <v>1861</v>
      </c>
      <c r="I66" s="40">
        <v>19.2</v>
      </c>
      <c r="J66" s="40">
        <v>5.5</v>
      </c>
      <c r="K66" s="41">
        <v>1</v>
      </c>
      <c r="L66" s="42" t="s">
        <v>1907</v>
      </c>
      <c r="M66" s="42" t="s">
        <v>1943</v>
      </c>
      <c r="N66" s="39">
        <v>1</v>
      </c>
      <c r="O66" s="42" t="s">
        <v>1943</v>
      </c>
      <c r="P66" s="42" t="s">
        <v>1945</v>
      </c>
      <c r="Q66" s="39">
        <v>1</v>
      </c>
      <c r="R66" s="42" t="s">
        <v>1942</v>
      </c>
      <c r="S66" s="42" t="s">
        <v>1943</v>
      </c>
      <c r="T66" s="39">
        <v>1</v>
      </c>
      <c r="U66" s="42" t="s">
        <v>1947</v>
      </c>
      <c r="V66" s="42" t="s">
        <v>1948</v>
      </c>
      <c r="W66" s="39">
        <v>2</v>
      </c>
      <c r="X66" s="42" t="s">
        <v>1949</v>
      </c>
      <c r="Y66" s="42" t="s">
        <v>1948</v>
      </c>
      <c r="Z66" s="39">
        <v>2</v>
      </c>
      <c r="AA66" s="41">
        <f t="shared" si="4"/>
        <v>1.4</v>
      </c>
      <c r="AB66" s="39" t="str">
        <f t="shared" si="3"/>
        <v>BAIK</v>
      </c>
      <c r="AC66" s="42" t="str">
        <f t="shared" si="5"/>
        <v>PEMELIHARAAN RUTIN *)</v>
      </c>
    </row>
    <row r="67" spans="2:29" ht="15" x14ac:dyDescent="0.3">
      <c r="B67" s="39">
        <v>54</v>
      </c>
      <c r="C67" s="26">
        <v>24051001</v>
      </c>
      <c r="D67" s="27" t="s">
        <v>1546</v>
      </c>
      <c r="E67" s="27" t="s">
        <v>1724</v>
      </c>
      <c r="F67" s="1" t="s">
        <v>1725</v>
      </c>
      <c r="G67" s="4" t="s">
        <v>1858</v>
      </c>
      <c r="H67" s="4" t="s">
        <v>1864</v>
      </c>
      <c r="I67" s="40">
        <v>10.199999999999999</v>
      </c>
      <c r="J67" s="40">
        <v>5.4</v>
      </c>
      <c r="K67" s="41">
        <v>1</v>
      </c>
      <c r="L67" s="42" t="s">
        <v>1920</v>
      </c>
      <c r="M67" s="42" t="s">
        <v>1942</v>
      </c>
      <c r="N67" s="39">
        <v>1</v>
      </c>
      <c r="O67" s="42" t="s">
        <v>1943</v>
      </c>
      <c r="P67" s="42" t="s">
        <v>1945</v>
      </c>
      <c r="Q67" s="39">
        <v>1</v>
      </c>
      <c r="R67" s="42" t="s">
        <v>1942</v>
      </c>
      <c r="S67" s="42" t="s">
        <v>1943</v>
      </c>
      <c r="T67" s="39">
        <v>1</v>
      </c>
      <c r="U67" s="42" t="s">
        <v>1947</v>
      </c>
      <c r="V67" s="42" t="s">
        <v>1948</v>
      </c>
      <c r="W67" s="39">
        <v>1</v>
      </c>
      <c r="X67" s="42" t="s">
        <v>1949</v>
      </c>
      <c r="Y67" s="42" t="s">
        <v>1948</v>
      </c>
      <c r="Z67" s="39">
        <v>1</v>
      </c>
      <c r="AA67" s="41">
        <f t="shared" si="4"/>
        <v>1</v>
      </c>
      <c r="AB67" s="39" t="str">
        <f t="shared" si="3"/>
        <v>BAIK</v>
      </c>
      <c r="AC67" s="42" t="str">
        <f t="shared" si="5"/>
        <v>PEMELIHARAAN RUTIN *)</v>
      </c>
    </row>
    <row r="68" spans="2:29" ht="15" x14ac:dyDescent="0.3">
      <c r="B68" s="39">
        <v>55</v>
      </c>
      <c r="C68" s="26">
        <v>24053001</v>
      </c>
      <c r="D68" s="27" t="s">
        <v>1547</v>
      </c>
      <c r="E68" s="27" t="s">
        <v>1726</v>
      </c>
      <c r="F68" s="1" t="s">
        <v>1727</v>
      </c>
      <c r="G68" s="4" t="s">
        <v>1865</v>
      </c>
      <c r="H68" s="4" t="s">
        <v>1866</v>
      </c>
      <c r="I68" s="40">
        <v>9.5</v>
      </c>
      <c r="J68" s="40">
        <v>4.7</v>
      </c>
      <c r="K68" s="41">
        <v>1</v>
      </c>
      <c r="L68" s="42" t="s">
        <v>1907</v>
      </c>
      <c r="M68" s="42" t="s">
        <v>1943</v>
      </c>
      <c r="N68" s="39">
        <v>1</v>
      </c>
      <c r="O68" s="42" t="s">
        <v>1943</v>
      </c>
      <c r="P68" s="42" t="s">
        <v>1945</v>
      </c>
      <c r="Q68" s="39">
        <v>1</v>
      </c>
      <c r="R68" s="42" t="s">
        <v>1942</v>
      </c>
      <c r="S68" s="42" t="s">
        <v>1943</v>
      </c>
      <c r="T68" s="39">
        <v>1</v>
      </c>
      <c r="U68" s="42" t="s">
        <v>1947</v>
      </c>
      <c r="V68" s="42" t="s">
        <v>1948</v>
      </c>
      <c r="W68" s="39">
        <v>1</v>
      </c>
      <c r="X68" s="42" t="s">
        <v>1949</v>
      </c>
      <c r="Y68" s="42" t="s">
        <v>1948</v>
      </c>
      <c r="Z68" s="39">
        <v>2</v>
      </c>
      <c r="AA68" s="41">
        <f t="shared" si="4"/>
        <v>1.2</v>
      </c>
      <c r="AB68" s="39" t="str">
        <f t="shared" si="3"/>
        <v>BAIK</v>
      </c>
      <c r="AC68" s="42" t="str">
        <f t="shared" si="5"/>
        <v>PEMELIHARAAN RUTIN *)</v>
      </c>
    </row>
    <row r="69" spans="2:29" ht="15" x14ac:dyDescent="0.3">
      <c r="B69" s="39">
        <v>56</v>
      </c>
      <c r="C69" s="26">
        <v>24055003</v>
      </c>
      <c r="D69" s="27" t="s">
        <v>1551</v>
      </c>
      <c r="E69" s="27" t="s">
        <v>1729</v>
      </c>
      <c r="F69" s="1" t="s">
        <v>1732</v>
      </c>
      <c r="G69" s="4" t="s">
        <v>1865</v>
      </c>
      <c r="H69" s="4" t="s">
        <v>1867</v>
      </c>
      <c r="I69" s="40">
        <v>10.5</v>
      </c>
      <c r="J69" s="40">
        <v>4.45</v>
      </c>
      <c r="K69" s="41">
        <v>1</v>
      </c>
      <c r="L69" s="42" t="s">
        <v>1907</v>
      </c>
      <c r="M69" s="42" t="s">
        <v>1943</v>
      </c>
      <c r="N69" s="39">
        <v>2</v>
      </c>
      <c r="O69" s="42" t="s">
        <v>1943</v>
      </c>
      <c r="P69" s="42" t="s">
        <v>1945</v>
      </c>
      <c r="Q69" s="39">
        <v>2</v>
      </c>
      <c r="R69" s="42" t="s">
        <v>1942</v>
      </c>
      <c r="S69" s="42" t="s">
        <v>1943</v>
      </c>
      <c r="T69" s="39">
        <v>1</v>
      </c>
      <c r="U69" s="42" t="s">
        <v>1947</v>
      </c>
      <c r="V69" s="42" t="s">
        <v>1948</v>
      </c>
      <c r="W69" s="39">
        <v>1</v>
      </c>
      <c r="X69" s="42" t="s">
        <v>1949</v>
      </c>
      <c r="Y69" s="42" t="s">
        <v>1948</v>
      </c>
      <c r="Z69" s="39">
        <v>1</v>
      </c>
      <c r="AA69" s="41">
        <f t="shared" si="4"/>
        <v>1.4</v>
      </c>
      <c r="AB69" s="39" t="str">
        <f t="shared" si="3"/>
        <v>BAIK</v>
      </c>
      <c r="AC69" s="42" t="str">
        <f t="shared" si="5"/>
        <v>PEMELIHARAAN RUTIN *)</v>
      </c>
    </row>
    <row r="70" spans="2:29" ht="15" x14ac:dyDescent="0.3">
      <c r="B70" s="39">
        <v>57</v>
      </c>
      <c r="C70" s="26">
        <v>24055004</v>
      </c>
      <c r="D70" s="27" t="s">
        <v>1552</v>
      </c>
      <c r="E70" s="27" t="s">
        <v>1729</v>
      </c>
      <c r="F70" s="1" t="s">
        <v>1733</v>
      </c>
      <c r="G70" s="4" t="s">
        <v>1865</v>
      </c>
      <c r="H70" s="4" t="s">
        <v>1868</v>
      </c>
      <c r="I70" s="40">
        <v>20</v>
      </c>
      <c r="J70" s="40">
        <v>5.6</v>
      </c>
      <c r="K70" s="41">
        <v>1</v>
      </c>
      <c r="L70" s="42" t="s">
        <v>1907</v>
      </c>
      <c r="M70" s="42" t="s">
        <v>1943</v>
      </c>
      <c r="N70" s="39">
        <v>1</v>
      </c>
      <c r="O70" s="42" t="s">
        <v>1943</v>
      </c>
      <c r="P70" s="42" t="s">
        <v>1945</v>
      </c>
      <c r="Q70" s="39">
        <v>1</v>
      </c>
      <c r="R70" s="42" t="s">
        <v>1942</v>
      </c>
      <c r="S70" s="42" t="s">
        <v>1943</v>
      </c>
      <c r="T70" s="39">
        <v>1</v>
      </c>
      <c r="U70" s="42" t="s">
        <v>1947</v>
      </c>
      <c r="V70" s="42" t="s">
        <v>1948</v>
      </c>
      <c r="W70" s="39">
        <v>1</v>
      </c>
      <c r="X70" s="42" t="s">
        <v>1949</v>
      </c>
      <c r="Y70" s="42" t="s">
        <v>1948</v>
      </c>
      <c r="Z70" s="39">
        <v>1</v>
      </c>
      <c r="AA70" s="41">
        <f t="shared" si="4"/>
        <v>1</v>
      </c>
      <c r="AB70" s="39" t="str">
        <f t="shared" si="3"/>
        <v>BAIK</v>
      </c>
      <c r="AC70" s="42" t="str">
        <f t="shared" si="5"/>
        <v>PEMELIHARAAN RUTIN *)</v>
      </c>
    </row>
    <row r="71" spans="2:29" ht="15" x14ac:dyDescent="0.3">
      <c r="B71" s="39">
        <v>58</v>
      </c>
      <c r="C71" s="26">
        <v>24056001</v>
      </c>
      <c r="D71" s="27" t="s">
        <v>1553</v>
      </c>
      <c r="E71" s="27" t="s">
        <v>1734</v>
      </c>
      <c r="F71" s="1" t="s">
        <v>1735</v>
      </c>
      <c r="G71" s="4" t="s">
        <v>1869</v>
      </c>
      <c r="H71" s="4" t="s">
        <v>1870</v>
      </c>
      <c r="I71" s="40">
        <v>10.3</v>
      </c>
      <c r="J71" s="40">
        <v>4.8</v>
      </c>
      <c r="K71" s="41">
        <v>1</v>
      </c>
      <c r="L71" s="42" t="s">
        <v>1920</v>
      </c>
      <c r="M71" s="42" t="s">
        <v>1942</v>
      </c>
      <c r="N71" s="39">
        <v>1</v>
      </c>
      <c r="O71" s="42" t="s">
        <v>1943</v>
      </c>
      <c r="P71" s="42" t="s">
        <v>1945</v>
      </c>
      <c r="Q71" s="39">
        <v>1</v>
      </c>
      <c r="R71" s="42" t="s">
        <v>1942</v>
      </c>
      <c r="S71" s="42" t="s">
        <v>1943</v>
      </c>
      <c r="T71" s="39">
        <v>1</v>
      </c>
      <c r="U71" s="42" t="s">
        <v>1947</v>
      </c>
      <c r="V71" s="42" t="s">
        <v>1948</v>
      </c>
      <c r="W71" s="39">
        <v>1</v>
      </c>
      <c r="X71" s="42" t="s">
        <v>1949</v>
      </c>
      <c r="Y71" s="42" t="s">
        <v>1948</v>
      </c>
      <c r="Z71" s="39">
        <v>2</v>
      </c>
      <c r="AA71" s="41">
        <f t="shared" si="4"/>
        <v>1.2</v>
      </c>
      <c r="AB71" s="39" t="str">
        <f t="shared" si="3"/>
        <v>BAIK</v>
      </c>
      <c r="AC71" s="42" t="str">
        <f t="shared" si="5"/>
        <v>PEMELIHARAAN RUTIN *)</v>
      </c>
    </row>
    <row r="72" spans="2:29" ht="15" x14ac:dyDescent="0.3">
      <c r="B72" s="39">
        <v>59</v>
      </c>
      <c r="C72" s="26">
        <v>24056002</v>
      </c>
      <c r="D72" s="27" t="s">
        <v>1524</v>
      </c>
      <c r="E72" s="27" t="s">
        <v>1734</v>
      </c>
      <c r="F72" s="1" t="s">
        <v>1736</v>
      </c>
      <c r="G72" s="4" t="s">
        <v>1869</v>
      </c>
      <c r="H72" s="4" t="s">
        <v>1871</v>
      </c>
      <c r="I72" s="40">
        <v>9.6999999999999993</v>
      </c>
      <c r="J72" s="40">
        <v>4.8</v>
      </c>
      <c r="K72" s="41">
        <v>1</v>
      </c>
      <c r="L72" s="42" t="s">
        <v>1920</v>
      </c>
      <c r="M72" s="42" t="s">
        <v>1942</v>
      </c>
      <c r="N72" s="39">
        <v>1</v>
      </c>
      <c r="O72" s="42" t="s">
        <v>1943</v>
      </c>
      <c r="P72" s="42" t="s">
        <v>1945</v>
      </c>
      <c r="Q72" s="39">
        <v>1</v>
      </c>
      <c r="R72" s="42" t="s">
        <v>1942</v>
      </c>
      <c r="S72" s="42" t="s">
        <v>1943</v>
      </c>
      <c r="T72" s="39">
        <v>1</v>
      </c>
      <c r="U72" s="42" t="s">
        <v>1947</v>
      </c>
      <c r="V72" s="42" t="s">
        <v>1948</v>
      </c>
      <c r="W72" s="39">
        <v>1</v>
      </c>
      <c r="X72" s="42" t="s">
        <v>1949</v>
      </c>
      <c r="Y72" s="42" t="s">
        <v>1948</v>
      </c>
      <c r="Z72" s="39">
        <v>1</v>
      </c>
      <c r="AA72" s="41">
        <f t="shared" si="4"/>
        <v>1</v>
      </c>
      <c r="AB72" s="39" t="str">
        <f t="shared" si="3"/>
        <v>BAIK</v>
      </c>
      <c r="AC72" s="42" t="str">
        <f t="shared" si="5"/>
        <v>PEMELIHARAAN RUTIN *)</v>
      </c>
    </row>
    <row r="73" spans="2:29" ht="15" x14ac:dyDescent="0.3">
      <c r="B73" s="39">
        <v>60</v>
      </c>
      <c r="C73" s="26">
        <v>24057001</v>
      </c>
      <c r="D73" s="27" t="s">
        <v>1555</v>
      </c>
      <c r="E73" s="27" t="s">
        <v>1739</v>
      </c>
      <c r="F73" s="1" t="s">
        <v>1740</v>
      </c>
      <c r="G73" s="4" t="s">
        <v>1873</v>
      </c>
      <c r="H73" s="4" t="s">
        <v>1874</v>
      </c>
      <c r="I73" s="40">
        <v>17.600000000000001</v>
      </c>
      <c r="J73" s="40">
        <v>5.85</v>
      </c>
      <c r="K73" s="41">
        <v>1</v>
      </c>
      <c r="L73" s="42" t="s">
        <v>1920</v>
      </c>
      <c r="M73" s="42" t="s">
        <v>1942</v>
      </c>
      <c r="N73" s="39">
        <v>1</v>
      </c>
      <c r="O73" s="42" t="s">
        <v>1943</v>
      </c>
      <c r="P73" s="42" t="s">
        <v>1943</v>
      </c>
      <c r="Q73" s="39">
        <v>1</v>
      </c>
      <c r="R73" s="42" t="s">
        <v>1942</v>
      </c>
      <c r="S73" s="42" t="s">
        <v>1943</v>
      </c>
      <c r="T73" s="39">
        <v>2</v>
      </c>
      <c r="U73" s="42" t="s">
        <v>1947</v>
      </c>
      <c r="V73" s="42" t="s">
        <v>1948</v>
      </c>
      <c r="W73" s="39">
        <v>1</v>
      </c>
      <c r="X73" s="42" t="s">
        <v>1949</v>
      </c>
      <c r="Y73" s="42" t="s">
        <v>1948</v>
      </c>
      <c r="Z73" s="39">
        <v>2</v>
      </c>
      <c r="AA73" s="41">
        <f t="shared" si="4"/>
        <v>1.4</v>
      </c>
      <c r="AB73" s="39" t="str">
        <f t="shared" si="3"/>
        <v>BAIK</v>
      </c>
      <c r="AC73" s="42" t="str">
        <f>IF(AND(AA73&gt;=0,AA73&lt;=0.5),"PEMELIHARAAN RUTIN",IF(AND(AA73&gt;0.06,AA73&lt;=1.5),"PEMELIHARAAN RUTIN *)",IF(AND(AA73&gt;1.5,AA73&lt;=2.5),"PERBAIKAN/REHABILITASI",IF(AND(AA73&gt;2.5,AA73&lt;=3.5),"REHABILITASI",IF(AND(AA73&gt;3.5,AA73&lt;=4.5),"PENGGANTIAN",IF(AND(AA73&gt;4.6,AA73&lt;=5),"PEMBANGUNAN JEMBATAN BARU",0))))))</f>
        <v>PEMELIHARAAN RUTIN *)</v>
      </c>
    </row>
    <row r="74" spans="2:29" ht="15" x14ac:dyDescent="0.3">
      <c r="B74" s="39">
        <v>61</v>
      </c>
      <c r="C74" s="26">
        <v>24057004</v>
      </c>
      <c r="D74" s="27" t="s">
        <v>1558</v>
      </c>
      <c r="E74" s="27" t="s">
        <v>1739</v>
      </c>
      <c r="F74" s="1" t="s">
        <v>1743</v>
      </c>
      <c r="G74" s="4" t="s">
        <v>1869</v>
      </c>
      <c r="H74" s="4" t="s">
        <v>1875</v>
      </c>
      <c r="I74" s="40">
        <v>11.1</v>
      </c>
      <c r="J74" s="40">
        <v>6</v>
      </c>
      <c r="K74" s="41">
        <v>1</v>
      </c>
      <c r="L74" s="42" t="s">
        <v>1920</v>
      </c>
      <c r="M74" s="42" t="s">
        <v>1942</v>
      </c>
      <c r="N74" s="39">
        <v>1</v>
      </c>
      <c r="O74" s="42" t="s">
        <v>1943</v>
      </c>
      <c r="P74" s="42" t="s">
        <v>1943</v>
      </c>
      <c r="Q74" s="39">
        <v>1</v>
      </c>
      <c r="R74" s="42" t="s">
        <v>1942</v>
      </c>
      <c r="S74" s="42" t="s">
        <v>1943</v>
      </c>
      <c r="T74" s="39">
        <v>2</v>
      </c>
      <c r="U74" s="42" t="s">
        <v>1947</v>
      </c>
      <c r="V74" s="42" t="s">
        <v>1948</v>
      </c>
      <c r="W74" s="39">
        <v>1</v>
      </c>
      <c r="X74" s="42" t="s">
        <v>1949</v>
      </c>
      <c r="Y74" s="42" t="s">
        <v>1948</v>
      </c>
      <c r="Z74" s="39">
        <v>1</v>
      </c>
      <c r="AA74" s="41">
        <f t="shared" si="4"/>
        <v>1.2</v>
      </c>
      <c r="AB74" s="39" t="str">
        <f t="shared" si="3"/>
        <v>BAIK</v>
      </c>
      <c r="AC74" s="42" t="str">
        <f t="shared" si="5"/>
        <v>PEMELIHARAAN RUTIN *)</v>
      </c>
    </row>
    <row r="75" spans="2:29" ht="15" x14ac:dyDescent="0.3">
      <c r="B75" s="39">
        <v>62</v>
      </c>
      <c r="C75" s="26">
        <v>24057005</v>
      </c>
      <c r="D75" s="27" t="s">
        <v>1559</v>
      </c>
      <c r="E75" s="27" t="s">
        <v>1739</v>
      </c>
      <c r="F75" s="1" t="s">
        <v>1744</v>
      </c>
      <c r="G75" s="4" t="s">
        <v>1869</v>
      </c>
      <c r="H75" s="4" t="s">
        <v>1870</v>
      </c>
      <c r="I75" s="40">
        <v>11.12</v>
      </c>
      <c r="J75" s="40">
        <v>5.75</v>
      </c>
      <c r="K75" s="41">
        <v>1</v>
      </c>
      <c r="L75" s="42" t="s">
        <v>1920</v>
      </c>
      <c r="M75" s="42" t="s">
        <v>1942</v>
      </c>
      <c r="N75" s="39">
        <v>1</v>
      </c>
      <c r="O75" s="42" t="s">
        <v>1943</v>
      </c>
      <c r="P75" s="42" t="s">
        <v>1945</v>
      </c>
      <c r="Q75" s="39">
        <v>1</v>
      </c>
      <c r="R75" s="42" t="s">
        <v>1942</v>
      </c>
      <c r="S75" s="42" t="s">
        <v>1943</v>
      </c>
      <c r="T75" s="39">
        <v>1</v>
      </c>
      <c r="U75" s="42" t="s">
        <v>1947</v>
      </c>
      <c r="V75" s="42" t="s">
        <v>1948</v>
      </c>
      <c r="W75" s="39">
        <v>1</v>
      </c>
      <c r="X75" s="42" t="s">
        <v>1949</v>
      </c>
      <c r="Y75" s="42" t="s">
        <v>1948</v>
      </c>
      <c r="Z75" s="39">
        <v>1</v>
      </c>
      <c r="AA75" s="41">
        <f t="shared" si="4"/>
        <v>1</v>
      </c>
      <c r="AB75" s="39" t="str">
        <f t="shared" si="3"/>
        <v>BAIK</v>
      </c>
      <c r="AC75" s="42" t="str">
        <f t="shared" si="5"/>
        <v>PEMELIHARAAN RUTIN *)</v>
      </c>
    </row>
    <row r="76" spans="2:29" ht="15" x14ac:dyDescent="0.3">
      <c r="B76" s="39">
        <v>63</v>
      </c>
      <c r="C76" s="26">
        <v>24058002</v>
      </c>
      <c r="D76" s="27" t="s">
        <v>1561</v>
      </c>
      <c r="E76" s="27" t="s">
        <v>1745</v>
      </c>
      <c r="F76" s="1" t="s">
        <v>1747</v>
      </c>
      <c r="G76" s="4" t="s">
        <v>1869</v>
      </c>
      <c r="H76" s="4" t="s">
        <v>1871</v>
      </c>
      <c r="I76" s="40">
        <v>23</v>
      </c>
      <c r="J76" s="40">
        <v>5.3</v>
      </c>
      <c r="K76" s="41">
        <v>2</v>
      </c>
      <c r="L76" s="42" t="s">
        <v>1920</v>
      </c>
      <c r="M76" s="42" t="s">
        <v>1942</v>
      </c>
      <c r="N76" s="39">
        <v>1</v>
      </c>
      <c r="O76" s="42" t="s">
        <v>1943</v>
      </c>
      <c r="P76" s="42" t="s">
        <v>1943</v>
      </c>
      <c r="Q76" s="39">
        <v>1</v>
      </c>
      <c r="R76" s="42" t="s">
        <v>1942</v>
      </c>
      <c r="S76" s="42" t="s">
        <v>1943</v>
      </c>
      <c r="T76" s="39">
        <v>2</v>
      </c>
      <c r="U76" s="42" t="s">
        <v>1947</v>
      </c>
      <c r="V76" s="42" t="s">
        <v>1948</v>
      </c>
      <c r="W76" s="39">
        <v>1</v>
      </c>
      <c r="X76" s="42" t="s">
        <v>1949</v>
      </c>
      <c r="Y76" s="42" t="s">
        <v>1948</v>
      </c>
      <c r="Z76" s="39">
        <v>1</v>
      </c>
      <c r="AA76" s="41">
        <f t="shared" si="4"/>
        <v>1.2</v>
      </c>
      <c r="AB76" s="39" t="str">
        <f t="shared" si="3"/>
        <v>BAIK</v>
      </c>
      <c r="AC76" s="42" t="str">
        <f t="shared" si="5"/>
        <v>PEMELIHARAAN RUTIN *)</v>
      </c>
    </row>
    <row r="77" spans="2:29" ht="15" x14ac:dyDescent="0.3">
      <c r="B77" s="39">
        <v>64</v>
      </c>
      <c r="C77" s="26">
        <v>24058003</v>
      </c>
      <c r="D77" s="27" t="s">
        <v>1562</v>
      </c>
      <c r="E77" s="27" t="s">
        <v>1745</v>
      </c>
      <c r="F77" s="1" t="s">
        <v>1748</v>
      </c>
      <c r="G77" s="4" t="s">
        <v>1869</v>
      </c>
      <c r="H77" s="4" t="s">
        <v>1872</v>
      </c>
      <c r="I77" s="40">
        <v>10.9</v>
      </c>
      <c r="J77" s="40">
        <v>5.4</v>
      </c>
      <c r="K77" s="41">
        <v>1</v>
      </c>
      <c r="L77" s="42" t="s">
        <v>1920</v>
      </c>
      <c r="M77" s="42" t="s">
        <v>1942</v>
      </c>
      <c r="N77" s="39">
        <v>1</v>
      </c>
      <c r="O77" s="42" t="s">
        <v>1943</v>
      </c>
      <c r="P77" s="42" t="s">
        <v>1943</v>
      </c>
      <c r="Q77" s="39">
        <v>1</v>
      </c>
      <c r="R77" s="42" t="s">
        <v>1942</v>
      </c>
      <c r="S77" s="42" t="s">
        <v>1943</v>
      </c>
      <c r="T77" s="39">
        <v>2</v>
      </c>
      <c r="U77" s="42" t="s">
        <v>1947</v>
      </c>
      <c r="V77" s="42" t="s">
        <v>1948</v>
      </c>
      <c r="W77" s="39">
        <v>1</v>
      </c>
      <c r="X77" s="42" t="s">
        <v>1949</v>
      </c>
      <c r="Y77" s="42" t="s">
        <v>1948</v>
      </c>
      <c r="Z77" s="39">
        <v>1</v>
      </c>
      <c r="AA77" s="41">
        <f t="shared" si="4"/>
        <v>1.2</v>
      </c>
      <c r="AB77" s="39" t="str">
        <f t="shared" si="3"/>
        <v>BAIK</v>
      </c>
      <c r="AC77" s="42" t="str">
        <f t="shared" si="5"/>
        <v>PEMELIHARAAN RUTIN *)</v>
      </c>
    </row>
    <row r="78" spans="2:29" ht="15" x14ac:dyDescent="0.3">
      <c r="B78" s="39">
        <v>65</v>
      </c>
      <c r="C78" s="26">
        <v>24058004</v>
      </c>
      <c r="D78" s="27" t="s">
        <v>1563</v>
      </c>
      <c r="E78" s="27" t="s">
        <v>1745</v>
      </c>
      <c r="F78" s="1" t="s">
        <v>1749</v>
      </c>
      <c r="G78" s="4" t="s">
        <v>1869</v>
      </c>
      <c r="H78" s="4" t="s">
        <v>1876</v>
      </c>
      <c r="I78" s="40">
        <v>11.34</v>
      </c>
      <c r="J78" s="40">
        <v>5.5</v>
      </c>
      <c r="K78" s="41">
        <v>1</v>
      </c>
      <c r="L78" s="42" t="s">
        <v>1920</v>
      </c>
      <c r="M78" s="42" t="s">
        <v>1942</v>
      </c>
      <c r="N78" s="39">
        <v>1</v>
      </c>
      <c r="O78" s="42" t="s">
        <v>1943</v>
      </c>
      <c r="P78" s="42" t="s">
        <v>1946</v>
      </c>
      <c r="Q78" s="39">
        <v>1</v>
      </c>
      <c r="R78" s="42" t="s">
        <v>1942</v>
      </c>
      <c r="S78" s="42" t="s">
        <v>1943</v>
      </c>
      <c r="T78" s="39">
        <v>2</v>
      </c>
      <c r="U78" s="42" t="s">
        <v>1947</v>
      </c>
      <c r="V78" s="42" t="s">
        <v>1948</v>
      </c>
      <c r="W78" s="39">
        <v>1</v>
      </c>
      <c r="X78" s="42" t="s">
        <v>1949</v>
      </c>
      <c r="Y78" s="42" t="s">
        <v>1948</v>
      </c>
      <c r="Z78" s="39">
        <v>1</v>
      </c>
      <c r="AA78" s="41">
        <f t="shared" si="4"/>
        <v>1.2</v>
      </c>
      <c r="AB78" s="39" t="str">
        <f t="shared" si="3"/>
        <v>BAIK</v>
      </c>
      <c r="AC78" s="42" t="str">
        <f t="shared" si="5"/>
        <v>PEMELIHARAAN RUTIN *)</v>
      </c>
    </row>
    <row r="79" spans="2:29" ht="15" x14ac:dyDescent="0.3">
      <c r="B79" s="39">
        <v>66</v>
      </c>
      <c r="C79" s="26">
        <v>24058006</v>
      </c>
      <c r="D79" s="27" t="s">
        <v>1565</v>
      </c>
      <c r="E79" s="27" t="s">
        <v>1745</v>
      </c>
      <c r="F79" s="1" t="s">
        <v>1751</v>
      </c>
      <c r="G79" s="4" t="s">
        <v>1869</v>
      </c>
      <c r="H79" s="4" t="s">
        <v>1876</v>
      </c>
      <c r="I79" s="40">
        <v>11.65</v>
      </c>
      <c r="J79" s="40">
        <v>5.37</v>
      </c>
      <c r="K79" s="41">
        <v>1</v>
      </c>
      <c r="L79" s="42" t="s">
        <v>1920</v>
      </c>
      <c r="M79" s="42" t="s">
        <v>1942</v>
      </c>
      <c r="N79" s="39">
        <v>1</v>
      </c>
      <c r="O79" s="42" t="s">
        <v>1943</v>
      </c>
      <c r="P79" s="42" t="s">
        <v>1945</v>
      </c>
      <c r="Q79" s="39">
        <v>1</v>
      </c>
      <c r="R79" s="42" t="s">
        <v>1942</v>
      </c>
      <c r="S79" s="42" t="s">
        <v>1943</v>
      </c>
      <c r="T79" s="39">
        <v>1</v>
      </c>
      <c r="U79" s="42" t="s">
        <v>1947</v>
      </c>
      <c r="V79" s="42" t="s">
        <v>1948</v>
      </c>
      <c r="W79" s="39">
        <v>1</v>
      </c>
      <c r="X79" s="42" t="s">
        <v>1949</v>
      </c>
      <c r="Y79" s="42" t="s">
        <v>1948</v>
      </c>
      <c r="Z79" s="39">
        <v>1</v>
      </c>
      <c r="AA79" s="41">
        <f t="shared" si="4"/>
        <v>1</v>
      </c>
      <c r="AB79" s="39" t="str">
        <f t="shared" si="3"/>
        <v>BAIK</v>
      </c>
      <c r="AC79" s="42" t="str">
        <f t="shared" si="5"/>
        <v>PEMELIHARAAN RUTIN *)</v>
      </c>
    </row>
    <row r="80" spans="2:29" ht="15" x14ac:dyDescent="0.3">
      <c r="B80" s="39">
        <v>67</v>
      </c>
      <c r="C80" s="26">
        <v>24058007</v>
      </c>
      <c r="D80" s="27" t="s">
        <v>1566</v>
      </c>
      <c r="E80" s="27" t="s">
        <v>1745</v>
      </c>
      <c r="F80" s="1" t="s">
        <v>1752</v>
      </c>
      <c r="G80" s="4" t="s">
        <v>1869</v>
      </c>
      <c r="H80" s="4" t="s">
        <v>1876</v>
      </c>
      <c r="I80" s="40">
        <v>24.65</v>
      </c>
      <c r="J80" s="40">
        <v>5.9</v>
      </c>
      <c r="K80" s="41">
        <v>1</v>
      </c>
      <c r="L80" s="42" t="s">
        <v>1907</v>
      </c>
      <c r="M80" s="42" t="s">
        <v>1943</v>
      </c>
      <c r="N80" s="39">
        <v>1</v>
      </c>
      <c r="O80" s="42" t="s">
        <v>1943</v>
      </c>
      <c r="P80" s="42" t="s">
        <v>1943</v>
      </c>
      <c r="Q80" s="39">
        <v>1</v>
      </c>
      <c r="R80" s="42" t="s">
        <v>1942</v>
      </c>
      <c r="S80" s="42" t="s">
        <v>1943</v>
      </c>
      <c r="T80" s="39">
        <v>2</v>
      </c>
      <c r="U80" s="42" t="s">
        <v>1947</v>
      </c>
      <c r="V80" s="42" t="s">
        <v>1948</v>
      </c>
      <c r="W80" s="39">
        <v>1</v>
      </c>
      <c r="X80" s="42" t="s">
        <v>1949</v>
      </c>
      <c r="Y80" s="42" t="s">
        <v>1948</v>
      </c>
      <c r="Z80" s="39">
        <v>1</v>
      </c>
      <c r="AA80" s="41">
        <f t="shared" si="4"/>
        <v>1.2</v>
      </c>
      <c r="AB80" s="39" t="str">
        <f t="shared" si="3"/>
        <v>BAIK</v>
      </c>
      <c r="AC80" s="42" t="str">
        <f t="shared" si="5"/>
        <v>PEMELIHARAAN RUTIN *)</v>
      </c>
    </row>
    <row r="81" spans="2:29" ht="15" x14ac:dyDescent="0.3">
      <c r="B81" s="39">
        <v>68</v>
      </c>
      <c r="C81" s="26">
        <v>24059002</v>
      </c>
      <c r="D81" s="27" t="s">
        <v>1568</v>
      </c>
      <c r="E81" s="28" t="s">
        <v>1753</v>
      </c>
      <c r="F81" s="1" t="s">
        <v>1755</v>
      </c>
      <c r="G81" s="4" t="s">
        <v>1873</v>
      </c>
      <c r="H81" s="4" t="s">
        <v>1874</v>
      </c>
      <c r="I81" s="40">
        <v>11.47</v>
      </c>
      <c r="J81" s="40">
        <v>4.53</v>
      </c>
      <c r="K81" s="41">
        <v>1</v>
      </c>
      <c r="L81" s="42" t="s">
        <v>1907</v>
      </c>
      <c r="M81" s="42" t="s">
        <v>1943</v>
      </c>
      <c r="N81" s="39">
        <v>1</v>
      </c>
      <c r="O81" s="42" t="s">
        <v>1943</v>
      </c>
      <c r="P81" s="42" t="s">
        <v>1943</v>
      </c>
      <c r="Q81" s="39">
        <v>2</v>
      </c>
      <c r="R81" s="42" t="s">
        <v>1942</v>
      </c>
      <c r="S81" s="42" t="s">
        <v>1943</v>
      </c>
      <c r="T81" s="39">
        <v>1</v>
      </c>
      <c r="U81" s="42" t="s">
        <v>1947</v>
      </c>
      <c r="V81" s="42" t="s">
        <v>1948</v>
      </c>
      <c r="W81" s="39">
        <v>1</v>
      </c>
      <c r="X81" s="42" t="s">
        <v>1949</v>
      </c>
      <c r="Y81" s="42" t="s">
        <v>1948</v>
      </c>
      <c r="Z81" s="39">
        <v>1</v>
      </c>
      <c r="AA81" s="41">
        <f t="shared" si="4"/>
        <v>1.2</v>
      </c>
      <c r="AB81" s="39" t="str">
        <f t="shared" si="3"/>
        <v>BAIK</v>
      </c>
      <c r="AC81" s="42" t="str">
        <f t="shared" si="5"/>
        <v>PEMELIHARAAN RUTIN *)</v>
      </c>
    </row>
    <row r="82" spans="2:29" ht="15" x14ac:dyDescent="0.3">
      <c r="B82" s="39">
        <v>69</v>
      </c>
      <c r="C82" s="26">
        <v>24062001</v>
      </c>
      <c r="D82" s="27" t="s">
        <v>1569</v>
      </c>
      <c r="E82" s="27" t="s">
        <v>1756</v>
      </c>
      <c r="F82" s="1" t="s">
        <v>1757</v>
      </c>
      <c r="G82" s="4" t="s">
        <v>1873</v>
      </c>
      <c r="H82" s="4" t="s">
        <v>1874</v>
      </c>
      <c r="I82" s="40">
        <v>9.6</v>
      </c>
      <c r="J82" s="40">
        <v>5</v>
      </c>
      <c r="K82" s="41">
        <v>1</v>
      </c>
      <c r="L82" s="42" t="s">
        <v>1920</v>
      </c>
      <c r="M82" s="42" t="s">
        <v>1942</v>
      </c>
      <c r="N82" s="39">
        <v>1</v>
      </c>
      <c r="O82" s="42" t="s">
        <v>1943</v>
      </c>
      <c r="P82" s="42" t="s">
        <v>1945</v>
      </c>
      <c r="Q82" s="39">
        <v>1</v>
      </c>
      <c r="R82" s="42" t="s">
        <v>1942</v>
      </c>
      <c r="S82" s="42" t="s">
        <v>1943</v>
      </c>
      <c r="T82" s="39">
        <v>2</v>
      </c>
      <c r="U82" s="42" t="s">
        <v>1947</v>
      </c>
      <c r="V82" s="42" t="s">
        <v>1948</v>
      </c>
      <c r="W82" s="39">
        <v>1</v>
      </c>
      <c r="X82" s="42" t="s">
        <v>1949</v>
      </c>
      <c r="Y82" s="42" t="s">
        <v>1948</v>
      </c>
      <c r="Z82" s="39">
        <v>1</v>
      </c>
      <c r="AA82" s="41">
        <f t="shared" si="4"/>
        <v>1.2</v>
      </c>
      <c r="AB82" s="39" t="str">
        <f t="shared" si="3"/>
        <v>BAIK</v>
      </c>
      <c r="AC82" s="42" t="str">
        <f t="shared" si="5"/>
        <v>PEMELIHARAAN RUTIN *)</v>
      </c>
    </row>
    <row r="83" spans="2:29" ht="15" x14ac:dyDescent="0.3">
      <c r="B83" s="39">
        <v>70</v>
      </c>
      <c r="C83" s="26">
        <v>24062002</v>
      </c>
      <c r="D83" s="27" t="s">
        <v>1570</v>
      </c>
      <c r="E83" s="27" t="s">
        <v>1756</v>
      </c>
      <c r="F83" s="1" t="s">
        <v>1758</v>
      </c>
      <c r="G83" s="4" t="s">
        <v>1873</v>
      </c>
      <c r="H83" s="4" t="s">
        <v>1874</v>
      </c>
      <c r="I83" s="40">
        <v>10.6</v>
      </c>
      <c r="J83" s="40">
        <v>5</v>
      </c>
      <c r="K83" s="41">
        <v>1</v>
      </c>
      <c r="L83" s="42" t="s">
        <v>1920</v>
      </c>
      <c r="M83" s="42" t="s">
        <v>1942</v>
      </c>
      <c r="N83" s="39">
        <v>1</v>
      </c>
      <c r="O83" s="42" t="s">
        <v>1943</v>
      </c>
      <c r="P83" s="42" t="s">
        <v>1945</v>
      </c>
      <c r="Q83" s="39">
        <v>1</v>
      </c>
      <c r="R83" s="42" t="s">
        <v>1942</v>
      </c>
      <c r="S83" s="42" t="s">
        <v>1943</v>
      </c>
      <c r="T83" s="39">
        <v>2</v>
      </c>
      <c r="U83" s="42" t="s">
        <v>1947</v>
      </c>
      <c r="V83" s="42" t="s">
        <v>1948</v>
      </c>
      <c r="W83" s="39">
        <v>1</v>
      </c>
      <c r="X83" s="42" t="s">
        <v>1949</v>
      </c>
      <c r="Y83" s="42" t="s">
        <v>1948</v>
      </c>
      <c r="Z83" s="39">
        <v>2</v>
      </c>
      <c r="AA83" s="41">
        <f t="shared" si="4"/>
        <v>1.4</v>
      </c>
      <c r="AB83" s="39" t="str">
        <f t="shared" si="3"/>
        <v>BAIK</v>
      </c>
      <c r="AC83" s="42" t="str">
        <f t="shared" si="5"/>
        <v>PEMELIHARAAN RUTIN *)</v>
      </c>
    </row>
    <row r="84" spans="2:29" ht="15" x14ac:dyDescent="0.3">
      <c r="B84" s="39">
        <v>71</v>
      </c>
      <c r="C84" s="26">
        <v>24062004</v>
      </c>
      <c r="D84" s="27" t="s">
        <v>1572</v>
      </c>
      <c r="E84" s="27" t="s">
        <v>1756</v>
      </c>
      <c r="F84" s="1" t="s">
        <v>1760</v>
      </c>
      <c r="G84" s="4" t="s">
        <v>1873</v>
      </c>
      <c r="H84" s="4" t="s">
        <v>1877</v>
      </c>
      <c r="I84" s="40">
        <v>11.5</v>
      </c>
      <c r="J84" s="40">
        <v>5.6</v>
      </c>
      <c r="K84" s="41">
        <v>1</v>
      </c>
      <c r="L84" s="42" t="s">
        <v>1907</v>
      </c>
      <c r="M84" s="42" t="s">
        <v>1943</v>
      </c>
      <c r="N84" s="39">
        <v>1</v>
      </c>
      <c r="O84" s="42" t="s">
        <v>1943</v>
      </c>
      <c r="P84" s="42" t="s">
        <v>1943</v>
      </c>
      <c r="Q84" s="39">
        <v>1</v>
      </c>
      <c r="R84" s="42" t="s">
        <v>1942</v>
      </c>
      <c r="S84" s="42" t="s">
        <v>1943</v>
      </c>
      <c r="T84" s="39">
        <v>3</v>
      </c>
      <c r="U84" s="42" t="s">
        <v>1947</v>
      </c>
      <c r="V84" s="42" t="s">
        <v>1948</v>
      </c>
      <c r="W84" s="39">
        <v>1</v>
      </c>
      <c r="X84" s="42" t="s">
        <v>1949</v>
      </c>
      <c r="Y84" s="42" t="s">
        <v>1948</v>
      </c>
      <c r="Z84" s="39">
        <v>1</v>
      </c>
      <c r="AA84" s="41">
        <f t="shared" si="4"/>
        <v>1.4</v>
      </c>
      <c r="AB84" s="39" t="str">
        <f t="shared" si="3"/>
        <v>BAIK</v>
      </c>
      <c r="AC84" s="42" t="str">
        <f t="shared" si="5"/>
        <v>PEMELIHARAAN RUTIN *)</v>
      </c>
    </row>
    <row r="85" spans="2:29" ht="15" x14ac:dyDescent="0.3">
      <c r="B85" s="39">
        <v>72</v>
      </c>
      <c r="C85" s="26">
        <v>24062005</v>
      </c>
      <c r="D85" s="27" t="s">
        <v>1573</v>
      </c>
      <c r="E85" s="27" t="s">
        <v>1756</v>
      </c>
      <c r="F85" s="1" t="s">
        <v>1761</v>
      </c>
      <c r="G85" s="4" t="s">
        <v>1878</v>
      </c>
      <c r="H85" s="4" t="s">
        <v>1879</v>
      </c>
      <c r="I85" s="40">
        <v>13.8</v>
      </c>
      <c r="J85" s="40">
        <v>5.7</v>
      </c>
      <c r="K85" s="41">
        <v>1</v>
      </c>
      <c r="L85" s="42" t="s">
        <v>1920</v>
      </c>
      <c r="M85" s="42" t="s">
        <v>1942</v>
      </c>
      <c r="N85" s="39">
        <v>1</v>
      </c>
      <c r="O85" s="42" t="s">
        <v>1943</v>
      </c>
      <c r="P85" s="42" t="s">
        <v>1945</v>
      </c>
      <c r="Q85" s="39">
        <v>1</v>
      </c>
      <c r="R85" s="42" t="s">
        <v>1942</v>
      </c>
      <c r="S85" s="42" t="s">
        <v>1943</v>
      </c>
      <c r="T85" s="39">
        <v>2</v>
      </c>
      <c r="U85" s="42" t="s">
        <v>1947</v>
      </c>
      <c r="V85" s="42" t="s">
        <v>1948</v>
      </c>
      <c r="W85" s="39">
        <v>1</v>
      </c>
      <c r="X85" s="42" t="s">
        <v>1949</v>
      </c>
      <c r="Y85" s="42" t="s">
        <v>1948</v>
      </c>
      <c r="Z85" s="39">
        <v>1</v>
      </c>
      <c r="AA85" s="41">
        <f t="shared" si="4"/>
        <v>1.2</v>
      </c>
      <c r="AB85" s="39" t="str">
        <f t="shared" si="3"/>
        <v>BAIK</v>
      </c>
      <c r="AC85" s="42" t="str">
        <f t="shared" si="5"/>
        <v>PEMELIHARAAN RUTIN *)</v>
      </c>
    </row>
    <row r="86" spans="2:29" ht="15" x14ac:dyDescent="0.3">
      <c r="B86" s="39">
        <v>73</v>
      </c>
      <c r="C86" s="26">
        <v>24063001</v>
      </c>
      <c r="D86" s="27" t="s">
        <v>1574</v>
      </c>
      <c r="E86" s="27" t="s">
        <v>1762</v>
      </c>
      <c r="F86" s="1" t="s">
        <v>1763</v>
      </c>
      <c r="G86" s="4" t="s">
        <v>1880</v>
      </c>
      <c r="H86" s="4" t="s">
        <v>1881</v>
      </c>
      <c r="I86" s="40">
        <v>10.3</v>
      </c>
      <c r="J86" s="40">
        <v>5.7</v>
      </c>
      <c r="K86" s="41">
        <v>1</v>
      </c>
      <c r="L86" s="42" t="s">
        <v>1907</v>
      </c>
      <c r="M86" s="42" t="s">
        <v>1943</v>
      </c>
      <c r="N86" s="39">
        <v>1</v>
      </c>
      <c r="O86" s="42" t="s">
        <v>1943</v>
      </c>
      <c r="P86" s="42" t="s">
        <v>1945</v>
      </c>
      <c r="Q86" s="39">
        <v>1</v>
      </c>
      <c r="R86" s="42" t="s">
        <v>1942</v>
      </c>
      <c r="S86" s="42" t="s">
        <v>1943</v>
      </c>
      <c r="T86" s="39">
        <v>1</v>
      </c>
      <c r="U86" s="42" t="s">
        <v>1947</v>
      </c>
      <c r="V86" s="42" t="s">
        <v>1948</v>
      </c>
      <c r="W86" s="39">
        <v>1</v>
      </c>
      <c r="X86" s="42" t="s">
        <v>1949</v>
      </c>
      <c r="Y86" s="42" t="s">
        <v>1948</v>
      </c>
      <c r="Z86" s="39">
        <v>2</v>
      </c>
      <c r="AA86" s="41">
        <f t="shared" si="4"/>
        <v>1.2</v>
      </c>
      <c r="AB86" s="39" t="str">
        <f t="shared" si="3"/>
        <v>BAIK</v>
      </c>
      <c r="AC86" s="42" t="str">
        <f t="shared" si="5"/>
        <v>PEMELIHARAAN RUTIN *)</v>
      </c>
    </row>
    <row r="87" spans="2:29" ht="15" x14ac:dyDescent="0.3">
      <c r="B87" s="39">
        <v>74</v>
      </c>
      <c r="C87" s="26">
        <v>24068001</v>
      </c>
      <c r="D87" s="27" t="s">
        <v>1575</v>
      </c>
      <c r="E87" s="27" t="s">
        <v>1764</v>
      </c>
      <c r="F87" s="1" t="s">
        <v>1765</v>
      </c>
      <c r="G87" s="4" t="s">
        <v>1880</v>
      </c>
      <c r="H87" s="4" t="s">
        <v>1882</v>
      </c>
      <c r="I87" s="40">
        <v>33.1</v>
      </c>
      <c r="J87" s="40">
        <v>7</v>
      </c>
      <c r="K87" s="41">
        <v>1</v>
      </c>
      <c r="L87" s="42" t="s">
        <v>1930</v>
      </c>
      <c r="M87" s="42" t="s">
        <v>1944</v>
      </c>
      <c r="N87" s="39">
        <v>1</v>
      </c>
      <c r="O87" s="42" t="s">
        <v>1942</v>
      </c>
      <c r="P87" s="42" t="s">
        <v>1944</v>
      </c>
      <c r="Q87" s="39">
        <v>1</v>
      </c>
      <c r="R87" s="42" t="s">
        <v>1942</v>
      </c>
      <c r="S87" s="42" t="s">
        <v>1943</v>
      </c>
      <c r="T87" s="39">
        <v>1</v>
      </c>
      <c r="U87" s="42" t="s">
        <v>1947</v>
      </c>
      <c r="V87" s="42" t="s">
        <v>1948</v>
      </c>
      <c r="W87" s="39">
        <v>1</v>
      </c>
      <c r="X87" s="42" t="s">
        <v>1949</v>
      </c>
      <c r="Y87" s="42" t="s">
        <v>1948</v>
      </c>
      <c r="Z87" s="39">
        <v>1</v>
      </c>
      <c r="AA87" s="41">
        <f t="shared" si="4"/>
        <v>1</v>
      </c>
      <c r="AB87" s="39" t="str">
        <f t="shared" si="3"/>
        <v>BAIK</v>
      </c>
      <c r="AC87" s="42" t="str">
        <f t="shared" si="5"/>
        <v>PEMELIHARAAN RUTIN *)</v>
      </c>
    </row>
    <row r="88" spans="2:29" ht="15" x14ac:dyDescent="0.3">
      <c r="B88" s="39">
        <v>75</v>
      </c>
      <c r="C88" s="26">
        <v>24070001</v>
      </c>
      <c r="D88" s="27" t="s">
        <v>1577</v>
      </c>
      <c r="E88" s="27" t="s">
        <v>1767</v>
      </c>
      <c r="F88" s="1" t="s">
        <v>1768</v>
      </c>
      <c r="G88" s="4" t="s">
        <v>1884</v>
      </c>
      <c r="H88" s="4" t="s">
        <v>1885</v>
      </c>
      <c r="I88" s="40">
        <v>14.7</v>
      </c>
      <c r="J88" s="40">
        <v>5.3</v>
      </c>
      <c r="K88" s="41">
        <v>1</v>
      </c>
      <c r="L88" s="42" t="s">
        <v>1907</v>
      </c>
      <c r="M88" s="42" t="s">
        <v>1943</v>
      </c>
      <c r="N88" s="39">
        <v>1</v>
      </c>
      <c r="O88" s="42" t="s">
        <v>1943</v>
      </c>
      <c r="P88" s="42" t="s">
        <v>1943</v>
      </c>
      <c r="Q88" s="39">
        <v>1</v>
      </c>
      <c r="R88" s="42" t="s">
        <v>1942</v>
      </c>
      <c r="S88" s="42" t="s">
        <v>1943</v>
      </c>
      <c r="T88" s="39">
        <v>1</v>
      </c>
      <c r="U88" s="42" t="s">
        <v>1947</v>
      </c>
      <c r="V88" s="42" t="s">
        <v>1948</v>
      </c>
      <c r="W88" s="39">
        <v>1</v>
      </c>
      <c r="X88" s="42" t="s">
        <v>1949</v>
      </c>
      <c r="Y88" s="42" t="s">
        <v>1948</v>
      </c>
      <c r="Z88" s="39">
        <v>1</v>
      </c>
      <c r="AA88" s="41">
        <f t="shared" si="4"/>
        <v>1</v>
      </c>
      <c r="AB88" s="39" t="str">
        <f t="shared" si="3"/>
        <v>BAIK</v>
      </c>
      <c r="AC88" s="42" t="str">
        <f t="shared" si="5"/>
        <v>PEMELIHARAAN RUTIN *)</v>
      </c>
    </row>
    <row r="89" spans="2:29" ht="15" x14ac:dyDescent="0.3">
      <c r="B89" s="39">
        <v>76</v>
      </c>
      <c r="C89" s="26">
        <v>24070002</v>
      </c>
      <c r="D89" s="27" t="s">
        <v>1578</v>
      </c>
      <c r="E89" s="27" t="s">
        <v>1767</v>
      </c>
      <c r="F89" s="1" t="s">
        <v>1769</v>
      </c>
      <c r="G89" s="4" t="s">
        <v>1884</v>
      </c>
      <c r="H89" s="4" t="s">
        <v>1886</v>
      </c>
      <c r="I89" s="40">
        <v>11.8</v>
      </c>
      <c r="J89" s="40">
        <v>6.05</v>
      </c>
      <c r="K89" s="41">
        <v>1</v>
      </c>
      <c r="L89" s="42" t="s">
        <v>1907</v>
      </c>
      <c r="M89" s="42" t="s">
        <v>1943</v>
      </c>
      <c r="N89" s="39">
        <v>1</v>
      </c>
      <c r="O89" s="42" t="s">
        <v>1943</v>
      </c>
      <c r="P89" s="42" t="s">
        <v>1943</v>
      </c>
      <c r="Q89" s="39">
        <v>1</v>
      </c>
      <c r="R89" s="42" t="s">
        <v>1942</v>
      </c>
      <c r="S89" s="42" t="s">
        <v>1943</v>
      </c>
      <c r="T89" s="39">
        <v>1</v>
      </c>
      <c r="U89" s="42" t="s">
        <v>1947</v>
      </c>
      <c r="V89" s="42" t="s">
        <v>1948</v>
      </c>
      <c r="W89" s="39">
        <v>1</v>
      </c>
      <c r="X89" s="42" t="s">
        <v>1949</v>
      </c>
      <c r="Y89" s="42" t="s">
        <v>1948</v>
      </c>
      <c r="Z89" s="39">
        <v>1</v>
      </c>
      <c r="AA89" s="41">
        <f t="shared" si="4"/>
        <v>1</v>
      </c>
      <c r="AB89" s="39" t="str">
        <f t="shared" si="3"/>
        <v>BAIK</v>
      </c>
      <c r="AC89" s="42" t="str">
        <f t="shared" si="5"/>
        <v>PEMELIHARAAN RUTIN *)</v>
      </c>
    </row>
    <row r="90" spans="2:29" ht="15" x14ac:dyDescent="0.3">
      <c r="B90" s="39">
        <v>77</v>
      </c>
      <c r="C90" s="26">
        <v>24070003</v>
      </c>
      <c r="D90" s="27" t="s">
        <v>1579</v>
      </c>
      <c r="E90" s="27" t="s">
        <v>1767</v>
      </c>
      <c r="F90" s="1" t="s">
        <v>1770</v>
      </c>
      <c r="G90" s="4" t="s">
        <v>1880</v>
      </c>
      <c r="H90" s="4" t="s">
        <v>1887</v>
      </c>
      <c r="I90" s="40">
        <v>11.93</v>
      </c>
      <c r="J90" s="40">
        <v>5.4</v>
      </c>
      <c r="K90" s="41">
        <v>1</v>
      </c>
      <c r="L90" s="42" t="s">
        <v>1907</v>
      </c>
      <c r="M90" s="42" t="s">
        <v>1943</v>
      </c>
      <c r="N90" s="39">
        <v>1</v>
      </c>
      <c r="O90" s="42" t="s">
        <v>1943</v>
      </c>
      <c r="P90" s="42" t="s">
        <v>1943</v>
      </c>
      <c r="Q90" s="39">
        <v>1</v>
      </c>
      <c r="R90" s="42" t="s">
        <v>1942</v>
      </c>
      <c r="S90" s="42" t="s">
        <v>1943</v>
      </c>
      <c r="T90" s="39">
        <v>2</v>
      </c>
      <c r="U90" s="42" t="s">
        <v>1947</v>
      </c>
      <c r="V90" s="42" t="s">
        <v>1948</v>
      </c>
      <c r="W90" s="39">
        <v>1</v>
      </c>
      <c r="X90" s="42" t="s">
        <v>1949</v>
      </c>
      <c r="Y90" s="42" t="s">
        <v>1948</v>
      </c>
      <c r="Z90" s="39">
        <v>1</v>
      </c>
      <c r="AA90" s="41">
        <f t="shared" si="4"/>
        <v>1.2</v>
      </c>
      <c r="AB90" s="39" t="str">
        <f t="shared" si="3"/>
        <v>BAIK</v>
      </c>
      <c r="AC90" s="42" t="str">
        <f t="shared" si="5"/>
        <v>PEMELIHARAAN RUTIN *)</v>
      </c>
    </row>
    <row r="91" spans="2:29" ht="15" x14ac:dyDescent="0.3">
      <c r="B91" s="39">
        <v>78</v>
      </c>
      <c r="C91" s="26">
        <v>24072001</v>
      </c>
      <c r="D91" s="27" t="s">
        <v>1580</v>
      </c>
      <c r="E91" s="27" t="s">
        <v>1771</v>
      </c>
      <c r="F91" s="1" t="s">
        <v>1772</v>
      </c>
      <c r="G91" s="27" t="s">
        <v>1811</v>
      </c>
      <c r="H91" s="4" t="s">
        <v>1888</v>
      </c>
      <c r="I91" s="40">
        <v>18.5</v>
      </c>
      <c r="J91" s="40">
        <v>5.8</v>
      </c>
      <c r="K91" s="41">
        <v>1</v>
      </c>
      <c r="L91" s="42" t="s">
        <v>1907</v>
      </c>
      <c r="M91" s="42" t="s">
        <v>1943</v>
      </c>
      <c r="N91" s="39">
        <v>1</v>
      </c>
      <c r="O91" s="42" t="s">
        <v>1943</v>
      </c>
      <c r="P91" s="42" t="s">
        <v>1943</v>
      </c>
      <c r="Q91" s="39">
        <v>1</v>
      </c>
      <c r="R91" s="42" t="s">
        <v>1942</v>
      </c>
      <c r="S91" s="42" t="s">
        <v>1943</v>
      </c>
      <c r="T91" s="39">
        <v>1</v>
      </c>
      <c r="U91" s="42" t="s">
        <v>1947</v>
      </c>
      <c r="V91" s="42" t="s">
        <v>1948</v>
      </c>
      <c r="W91" s="39">
        <v>1</v>
      </c>
      <c r="X91" s="42" t="s">
        <v>1949</v>
      </c>
      <c r="Y91" s="42" t="s">
        <v>1948</v>
      </c>
      <c r="Z91" s="39">
        <v>1</v>
      </c>
      <c r="AA91" s="41">
        <f t="shared" si="4"/>
        <v>1</v>
      </c>
      <c r="AB91" s="39" t="str">
        <f t="shared" si="3"/>
        <v>BAIK</v>
      </c>
      <c r="AC91" s="42" t="str">
        <f t="shared" si="5"/>
        <v>PEMELIHARAAN RUTIN *)</v>
      </c>
    </row>
    <row r="92" spans="2:29" ht="15" x14ac:dyDescent="0.3">
      <c r="B92" s="39">
        <v>79</v>
      </c>
      <c r="C92" s="26">
        <v>24073001</v>
      </c>
      <c r="D92" s="27" t="s">
        <v>1581</v>
      </c>
      <c r="E92" s="27" t="s">
        <v>1773</v>
      </c>
      <c r="F92" s="1" t="s">
        <v>1774</v>
      </c>
      <c r="G92" s="4" t="s">
        <v>1811</v>
      </c>
      <c r="H92" s="4" t="s">
        <v>1888</v>
      </c>
      <c r="I92" s="40">
        <v>17.100000000000001</v>
      </c>
      <c r="J92" s="40">
        <v>5.5</v>
      </c>
      <c r="K92" s="41">
        <v>1</v>
      </c>
      <c r="L92" s="42" t="s">
        <v>1920</v>
      </c>
      <c r="M92" s="42" t="s">
        <v>1942</v>
      </c>
      <c r="N92" s="39">
        <v>1</v>
      </c>
      <c r="O92" s="42" t="s">
        <v>1943</v>
      </c>
      <c r="P92" s="42" t="s">
        <v>1943</v>
      </c>
      <c r="Q92" s="39">
        <v>1</v>
      </c>
      <c r="R92" s="42" t="s">
        <v>1942</v>
      </c>
      <c r="S92" s="42" t="s">
        <v>1943</v>
      </c>
      <c r="T92" s="39">
        <v>2</v>
      </c>
      <c r="U92" s="42" t="s">
        <v>1947</v>
      </c>
      <c r="V92" s="42" t="s">
        <v>1948</v>
      </c>
      <c r="W92" s="39">
        <v>1</v>
      </c>
      <c r="X92" s="42" t="s">
        <v>1949</v>
      </c>
      <c r="Y92" s="42" t="s">
        <v>1948</v>
      </c>
      <c r="Z92" s="39">
        <v>2</v>
      </c>
      <c r="AA92" s="41">
        <f t="shared" si="4"/>
        <v>1.4</v>
      </c>
      <c r="AB92" s="39" t="str">
        <f t="shared" si="3"/>
        <v>BAIK</v>
      </c>
      <c r="AC92" s="42" t="str">
        <f t="shared" si="5"/>
        <v>PEMELIHARAAN RUTIN *)</v>
      </c>
    </row>
    <row r="93" spans="2:29" ht="15" x14ac:dyDescent="0.3">
      <c r="B93" s="39">
        <v>80</v>
      </c>
      <c r="C93" s="26">
        <v>24073002</v>
      </c>
      <c r="D93" s="27" t="s">
        <v>1582</v>
      </c>
      <c r="E93" s="27" t="s">
        <v>1773</v>
      </c>
      <c r="F93" s="1" t="s">
        <v>1775</v>
      </c>
      <c r="G93" s="4" t="s">
        <v>1811</v>
      </c>
      <c r="H93" s="4" t="s">
        <v>1888</v>
      </c>
      <c r="I93" s="40">
        <v>13</v>
      </c>
      <c r="J93" s="40">
        <v>5.6</v>
      </c>
      <c r="K93" s="41">
        <v>1</v>
      </c>
      <c r="L93" s="42" t="s">
        <v>1907</v>
      </c>
      <c r="M93" s="42" t="s">
        <v>1943</v>
      </c>
      <c r="N93" s="39">
        <v>1</v>
      </c>
      <c r="O93" s="42" t="s">
        <v>1943</v>
      </c>
      <c r="P93" s="42" t="s">
        <v>1945</v>
      </c>
      <c r="Q93" s="39">
        <v>1</v>
      </c>
      <c r="R93" s="42" t="s">
        <v>1942</v>
      </c>
      <c r="S93" s="42" t="s">
        <v>1943</v>
      </c>
      <c r="T93" s="39">
        <v>1</v>
      </c>
      <c r="U93" s="42" t="s">
        <v>1947</v>
      </c>
      <c r="V93" s="42" t="s">
        <v>1948</v>
      </c>
      <c r="W93" s="39">
        <v>1</v>
      </c>
      <c r="X93" s="42" t="s">
        <v>1949</v>
      </c>
      <c r="Y93" s="42" t="s">
        <v>1948</v>
      </c>
      <c r="Z93" s="39">
        <v>1</v>
      </c>
      <c r="AA93" s="41">
        <f t="shared" si="4"/>
        <v>1</v>
      </c>
      <c r="AB93" s="39" t="str">
        <f t="shared" si="3"/>
        <v>BAIK</v>
      </c>
      <c r="AC93" s="42" t="str">
        <f t="shared" si="5"/>
        <v>PEMELIHARAAN RUTIN *)</v>
      </c>
    </row>
    <row r="94" spans="2:29" ht="15" x14ac:dyDescent="0.3">
      <c r="B94" s="39">
        <v>81</v>
      </c>
      <c r="C94" s="26">
        <v>24074001</v>
      </c>
      <c r="D94" s="27" t="s">
        <v>1584</v>
      </c>
      <c r="E94" s="27" t="s">
        <v>1777</v>
      </c>
      <c r="F94" s="1" t="s">
        <v>1778</v>
      </c>
      <c r="G94" s="4" t="s">
        <v>1878</v>
      </c>
      <c r="H94" s="4" t="s">
        <v>1889</v>
      </c>
      <c r="I94" s="40">
        <v>11.2</v>
      </c>
      <c r="J94" s="40">
        <v>5.7</v>
      </c>
      <c r="K94" s="41">
        <v>1</v>
      </c>
      <c r="L94" s="42" t="s">
        <v>1907</v>
      </c>
      <c r="M94" s="42" t="s">
        <v>1943</v>
      </c>
      <c r="N94" s="39">
        <v>1</v>
      </c>
      <c r="O94" s="42" t="s">
        <v>1943</v>
      </c>
      <c r="P94" s="42" t="s">
        <v>1943</v>
      </c>
      <c r="Q94" s="39">
        <v>1</v>
      </c>
      <c r="R94" s="42" t="s">
        <v>1942</v>
      </c>
      <c r="S94" s="42" t="s">
        <v>1943</v>
      </c>
      <c r="T94" s="39">
        <v>1</v>
      </c>
      <c r="U94" s="42" t="s">
        <v>1947</v>
      </c>
      <c r="V94" s="42" t="s">
        <v>1948</v>
      </c>
      <c r="W94" s="39">
        <v>1</v>
      </c>
      <c r="X94" s="42" t="s">
        <v>1949</v>
      </c>
      <c r="Y94" s="42" t="s">
        <v>1948</v>
      </c>
      <c r="Z94" s="39">
        <v>1</v>
      </c>
      <c r="AA94" s="41">
        <f t="shared" si="4"/>
        <v>1</v>
      </c>
      <c r="AB94" s="39" t="str">
        <f t="shared" si="3"/>
        <v>BAIK</v>
      </c>
      <c r="AC94" s="42" t="str">
        <f t="shared" si="5"/>
        <v>PEMELIHARAAN RUTIN *)</v>
      </c>
    </row>
    <row r="95" spans="2:29" ht="15" x14ac:dyDescent="0.3">
      <c r="B95" s="39">
        <v>82</v>
      </c>
      <c r="C95" s="26">
        <v>24075001</v>
      </c>
      <c r="D95" s="27" t="s">
        <v>1585</v>
      </c>
      <c r="E95" s="27" t="s">
        <v>1779</v>
      </c>
      <c r="F95" s="1" t="s">
        <v>1780</v>
      </c>
      <c r="G95" s="4" t="s">
        <v>1878</v>
      </c>
      <c r="H95" s="4" t="s">
        <v>1890</v>
      </c>
      <c r="I95" s="40">
        <v>121.5</v>
      </c>
      <c r="J95" s="40">
        <v>4.0999999999999996</v>
      </c>
      <c r="K95" s="41">
        <v>4</v>
      </c>
      <c r="L95" s="42" t="s">
        <v>1930</v>
      </c>
      <c r="M95" s="42" t="s">
        <v>1942</v>
      </c>
      <c r="N95" s="39">
        <v>1</v>
      </c>
      <c r="O95" s="42" t="s">
        <v>1943</v>
      </c>
      <c r="P95" s="42" t="s">
        <v>1943</v>
      </c>
      <c r="Q95" s="39">
        <v>2</v>
      </c>
      <c r="R95" s="42" t="s">
        <v>1942</v>
      </c>
      <c r="S95" s="42" t="s">
        <v>1943</v>
      </c>
      <c r="T95" s="39">
        <v>0</v>
      </c>
      <c r="U95" s="42" t="s">
        <v>1947</v>
      </c>
      <c r="V95" s="42" t="s">
        <v>1948</v>
      </c>
      <c r="W95" s="39">
        <v>1</v>
      </c>
      <c r="X95" s="42" t="s">
        <v>1949</v>
      </c>
      <c r="Y95" s="42" t="s">
        <v>1948</v>
      </c>
      <c r="Z95" s="39">
        <v>1</v>
      </c>
      <c r="AA95" s="41">
        <f t="shared" si="4"/>
        <v>1</v>
      </c>
      <c r="AB95" s="39" t="str">
        <f t="shared" si="3"/>
        <v>BAIK</v>
      </c>
      <c r="AC95" s="42" t="str">
        <f t="shared" si="5"/>
        <v>PEMELIHARAAN RUTIN *)</v>
      </c>
    </row>
    <row r="96" spans="2:29" ht="15" x14ac:dyDescent="0.3">
      <c r="B96" s="39">
        <v>83</v>
      </c>
      <c r="C96" s="26">
        <v>24075003</v>
      </c>
      <c r="D96" s="27" t="s">
        <v>1587</v>
      </c>
      <c r="E96" s="27" t="s">
        <v>1779</v>
      </c>
      <c r="F96" s="1" t="s">
        <v>1782</v>
      </c>
      <c r="G96" s="4" t="s">
        <v>1878</v>
      </c>
      <c r="H96" s="4" t="s">
        <v>1891</v>
      </c>
      <c r="I96" s="40">
        <v>17.75</v>
      </c>
      <c r="J96" s="40">
        <v>7.7</v>
      </c>
      <c r="K96" s="41">
        <v>1</v>
      </c>
      <c r="L96" s="42" t="s">
        <v>1907</v>
      </c>
      <c r="M96" s="42" t="s">
        <v>1943</v>
      </c>
      <c r="N96" s="39">
        <v>1</v>
      </c>
      <c r="O96" s="42" t="s">
        <v>1943</v>
      </c>
      <c r="P96" s="42" t="s">
        <v>1943</v>
      </c>
      <c r="Q96" s="39">
        <v>1</v>
      </c>
      <c r="R96" s="42" t="s">
        <v>1942</v>
      </c>
      <c r="S96" s="42" t="s">
        <v>1943</v>
      </c>
      <c r="T96" s="39">
        <v>1</v>
      </c>
      <c r="U96" s="42" t="s">
        <v>1947</v>
      </c>
      <c r="V96" s="42" t="s">
        <v>1948</v>
      </c>
      <c r="W96" s="39">
        <v>1</v>
      </c>
      <c r="X96" s="42" t="s">
        <v>1949</v>
      </c>
      <c r="Y96" s="42" t="s">
        <v>1948</v>
      </c>
      <c r="Z96" s="39">
        <v>1</v>
      </c>
      <c r="AA96" s="41">
        <f t="shared" si="4"/>
        <v>1</v>
      </c>
      <c r="AB96" s="39" t="str">
        <f t="shared" si="3"/>
        <v>BAIK</v>
      </c>
      <c r="AC96" s="42" t="str">
        <f t="shared" si="5"/>
        <v>PEMELIHARAAN RUTIN *)</v>
      </c>
    </row>
    <row r="97" spans="2:29" ht="15" x14ac:dyDescent="0.3">
      <c r="B97" s="39">
        <v>84</v>
      </c>
      <c r="C97" s="26">
        <v>24076001</v>
      </c>
      <c r="D97" s="27" t="s">
        <v>1588</v>
      </c>
      <c r="E97" s="27" t="s">
        <v>1783</v>
      </c>
      <c r="F97" s="1" t="s">
        <v>1784</v>
      </c>
      <c r="G97" s="4" t="s">
        <v>1878</v>
      </c>
      <c r="H97" s="4" t="s">
        <v>1892</v>
      </c>
      <c r="I97" s="40">
        <v>24.85</v>
      </c>
      <c r="J97" s="40">
        <v>10.3</v>
      </c>
      <c r="K97" s="41">
        <v>1</v>
      </c>
      <c r="L97" s="42" t="s">
        <v>1907</v>
      </c>
      <c r="M97" s="42" t="s">
        <v>1943</v>
      </c>
      <c r="N97" s="39">
        <v>0</v>
      </c>
      <c r="O97" s="42" t="s">
        <v>1943</v>
      </c>
      <c r="P97" s="42" t="s">
        <v>1943</v>
      </c>
      <c r="Q97" s="39">
        <v>1</v>
      </c>
      <c r="R97" s="42" t="s">
        <v>1942</v>
      </c>
      <c r="S97" s="42" t="s">
        <v>1943</v>
      </c>
      <c r="T97" s="39">
        <v>1</v>
      </c>
      <c r="U97" s="42" t="s">
        <v>1947</v>
      </c>
      <c r="V97" s="42" t="s">
        <v>1948</v>
      </c>
      <c r="W97" s="39">
        <v>1</v>
      </c>
      <c r="X97" s="42" t="s">
        <v>1949</v>
      </c>
      <c r="Y97" s="42" t="s">
        <v>1948</v>
      </c>
      <c r="Z97" s="39">
        <v>1</v>
      </c>
      <c r="AA97" s="41">
        <f t="shared" si="4"/>
        <v>0.8</v>
      </c>
      <c r="AB97" s="39" t="str">
        <f t="shared" si="3"/>
        <v>BAIK</v>
      </c>
      <c r="AC97" s="42" t="str">
        <f t="shared" si="5"/>
        <v>PEMELIHARAAN RUTIN *)</v>
      </c>
    </row>
    <row r="98" spans="2:29" ht="15" x14ac:dyDescent="0.3">
      <c r="B98" s="39">
        <v>85</v>
      </c>
      <c r="C98" s="26">
        <v>24076003</v>
      </c>
      <c r="D98" s="27" t="s">
        <v>1590</v>
      </c>
      <c r="E98" s="27" t="s">
        <v>1783</v>
      </c>
      <c r="F98" s="1" t="s">
        <v>1786</v>
      </c>
      <c r="G98" s="4" t="s">
        <v>1878</v>
      </c>
      <c r="H98" s="4" t="s">
        <v>1892</v>
      </c>
      <c r="I98" s="40">
        <v>42.2</v>
      </c>
      <c r="J98" s="40">
        <v>5.6</v>
      </c>
      <c r="K98" s="41">
        <v>3</v>
      </c>
      <c r="L98" s="42" t="s">
        <v>1920</v>
      </c>
      <c r="M98" s="42" t="s">
        <v>1942</v>
      </c>
      <c r="N98" s="39">
        <v>1</v>
      </c>
      <c r="O98" s="42" t="s">
        <v>1943</v>
      </c>
      <c r="P98" s="42" t="s">
        <v>1943</v>
      </c>
      <c r="Q98" s="39">
        <v>1</v>
      </c>
      <c r="R98" s="42" t="s">
        <v>1942</v>
      </c>
      <c r="S98" s="42" t="s">
        <v>1943</v>
      </c>
      <c r="T98" s="39">
        <v>1</v>
      </c>
      <c r="U98" s="42" t="s">
        <v>1947</v>
      </c>
      <c r="V98" s="42" t="s">
        <v>1948</v>
      </c>
      <c r="W98" s="39">
        <v>1</v>
      </c>
      <c r="X98" s="42" t="s">
        <v>1949</v>
      </c>
      <c r="Y98" s="42" t="s">
        <v>1948</v>
      </c>
      <c r="Z98" s="39">
        <v>1</v>
      </c>
      <c r="AA98" s="41">
        <f t="shared" si="4"/>
        <v>1</v>
      </c>
      <c r="AB98" s="39" t="str">
        <f t="shared" si="3"/>
        <v>BAIK</v>
      </c>
      <c r="AC98" s="42" t="str">
        <f t="shared" si="5"/>
        <v>PEMELIHARAAN RUTIN *)</v>
      </c>
    </row>
    <row r="99" spans="2:29" ht="15" x14ac:dyDescent="0.3">
      <c r="B99" s="39">
        <v>86</v>
      </c>
      <c r="C99" s="26">
        <v>24078001</v>
      </c>
      <c r="D99" s="27" t="s">
        <v>1591</v>
      </c>
      <c r="E99" s="27" t="s">
        <v>1787</v>
      </c>
      <c r="F99" s="1" t="s">
        <v>1788</v>
      </c>
      <c r="G99" s="4" t="s">
        <v>1884</v>
      </c>
      <c r="H99" s="4" t="s">
        <v>1893</v>
      </c>
      <c r="I99" s="40">
        <v>18.8</v>
      </c>
      <c r="J99" s="40">
        <v>5.5</v>
      </c>
      <c r="K99" s="41">
        <v>1</v>
      </c>
      <c r="L99" s="42" t="s">
        <v>1920</v>
      </c>
      <c r="M99" s="42" t="s">
        <v>1942</v>
      </c>
      <c r="N99" s="39">
        <v>1</v>
      </c>
      <c r="O99" s="42" t="s">
        <v>1943</v>
      </c>
      <c r="P99" s="42" t="s">
        <v>1945</v>
      </c>
      <c r="Q99" s="39">
        <v>1</v>
      </c>
      <c r="R99" s="42" t="s">
        <v>1942</v>
      </c>
      <c r="S99" s="42" t="s">
        <v>1943</v>
      </c>
      <c r="T99" s="39">
        <v>2</v>
      </c>
      <c r="U99" s="42" t="s">
        <v>1947</v>
      </c>
      <c r="V99" s="42" t="s">
        <v>1948</v>
      </c>
      <c r="W99" s="39">
        <v>1</v>
      </c>
      <c r="X99" s="42" t="s">
        <v>1949</v>
      </c>
      <c r="Y99" s="42" t="s">
        <v>1948</v>
      </c>
      <c r="Z99" s="39">
        <v>2</v>
      </c>
      <c r="AA99" s="41">
        <f t="shared" si="4"/>
        <v>1.4</v>
      </c>
      <c r="AB99" s="39" t="str">
        <f t="shared" si="3"/>
        <v>BAIK</v>
      </c>
      <c r="AC99" s="42" t="str">
        <f t="shared" si="5"/>
        <v>PEMELIHARAAN RUTIN *)</v>
      </c>
    </row>
    <row r="100" spans="2:29" ht="15" x14ac:dyDescent="0.3">
      <c r="B100" s="39">
        <v>87</v>
      </c>
      <c r="C100" s="26">
        <v>24078002</v>
      </c>
      <c r="D100" s="27" t="s">
        <v>1592</v>
      </c>
      <c r="E100" s="27" t="s">
        <v>1787</v>
      </c>
      <c r="F100" s="1" t="s">
        <v>1789</v>
      </c>
      <c r="G100" s="4" t="s">
        <v>1884</v>
      </c>
      <c r="H100" s="4" t="s">
        <v>1893</v>
      </c>
      <c r="I100" s="40">
        <v>11.08</v>
      </c>
      <c r="J100" s="40">
        <v>5.42</v>
      </c>
      <c r="K100" s="41">
        <v>1</v>
      </c>
      <c r="L100" s="42" t="s">
        <v>1920</v>
      </c>
      <c r="M100" s="42" t="s">
        <v>1942</v>
      </c>
      <c r="N100" s="39">
        <v>1</v>
      </c>
      <c r="O100" s="42" t="s">
        <v>1943</v>
      </c>
      <c r="P100" s="42" t="s">
        <v>1945</v>
      </c>
      <c r="Q100" s="39">
        <v>1</v>
      </c>
      <c r="R100" s="42" t="s">
        <v>1942</v>
      </c>
      <c r="S100" s="42" t="s">
        <v>1943</v>
      </c>
      <c r="T100" s="39">
        <v>2</v>
      </c>
      <c r="U100" s="42" t="s">
        <v>1947</v>
      </c>
      <c r="V100" s="42" t="s">
        <v>1948</v>
      </c>
      <c r="W100" s="39">
        <v>1</v>
      </c>
      <c r="X100" s="42" t="s">
        <v>1949</v>
      </c>
      <c r="Y100" s="42" t="s">
        <v>1948</v>
      </c>
      <c r="Z100" s="39">
        <v>1</v>
      </c>
      <c r="AA100" s="41">
        <f t="shared" si="4"/>
        <v>1.2</v>
      </c>
      <c r="AB100" s="39" t="str">
        <f t="shared" ref="AB100:AB111" si="6">IF(AND(AA100&gt;=0,AA100&lt;=0.5),"BAIK SEKALI",IF(AND(AA100&gt;0.6,AA100&lt;=1.5),"BAIK",IF(AND(AA100&gt;1.5,AA100&lt;=2.5),"SEDANG",IF(AND(AA100&gt;2.5,AA100&lt;=3.5),"RUSAK RINGAN",IF(AND(AA100&gt;3.6,AA100&lt;=4.5),"KRITIS",IF(AND(AA100&gt;4.6,AA100&lt;=5),"RUNTUH"))))))</f>
        <v>BAIK</v>
      </c>
      <c r="AC100" s="42" t="str">
        <f t="shared" si="5"/>
        <v>PEMELIHARAAN RUTIN *)</v>
      </c>
    </row>
    <row r="101" spans="2:29" ht="15" x14ac:dyDescent="0.3">
      <c r="B101" s="39">
        <v>88</v>
      </c>
      <c r="C101" s="26">
        <v>24078003</v>
      </c>
      <c r="D101" s="27" t="s">
        <v>1593</v>
      </c>
      <c r="E101" s="27" t="s">
        <v>1787</v>
      </c>
      <c r="F101" s="1" t="s">
        <v>1790</v>
      </c>
      <c r="G101" s="4" t="s">
        <v>1884</v>
      </c>
      <c r="H101" s="4" t="s">
        <v>1893</v>
      </c>
      <c r="I101" s="40">
        <v>17</v>
      </c>
      <c r="J101" s="40">
        <v>5.25</v>
      </c>
      <c r="K101" s="41">
        <v>1</v>
      </c>
      <c r="L101" s="42" t="s">
        <v>1920</v>
      </c>
      <c r="M101" s="42" t="s">
        <v>1942</v>
      </c>
      <c r="N101" s="39">
        <v>1</v>
      </c>
      <c r="O101" s="42" t="s">
        <v>1943</v>
      </c>
      <c r="P101" s="42" t="s">
        <v>1945</v>
      </c>
      <c r="Q101" s="39">
        <v>1</v>
      </c>
      <c r="R101" s="42" t="s">
        <v>1942</v>
      </c>
      <c r="S101" s="42" t="s">
        <v>1943</v>
      </c>
      <c r="T101" s="39">
        <v>1</v>
      </c>
      <c r="U101" s="42" t="s">
        <v>1947</v>
      </c>
      <c r="V101" s="42" t="s">
        <v>1948</v>
      </c>
      <c r="W101" s="39">
        <v>1</v>
      </c>
      <c r="X101" s="42" t="s">
        <v>1949</v>
      </c>
      <c r="Y101" s="42" t="s">
        <v>1948</v>
      </c>
      <c r="Z101" s="39">
        <v>1</v>
      </c>
      <c r="AA101" s="41">
        <f t="shared" ref="AA101:AA111" si="7">AVERAGE(N101,Q101,T101,W101,Z101)</f>
        <v>1</v>
      </c>
      <c r="AB101" s="39" t="str">
        <f t="shared" si="6"/>
        <v>BAIK</v>
      </c>
      <c r="AC101" s="42" t="str">
        <f t="shared" ref="AC101:AC111" si="8">IF(AND(AA101&gt;=0,AA101&lt;=0.5),"PEMELIHARAAN RUTIN",IF(AND(AA101&gt;0.06,AA101&lt;=1.5),"PEMELIHARAAN RUTIN *)",IF(AND(AA101&gt;1.5,AA101&lt;=2.5),"PERBAIKAN/REHABILITASI",IF(AND(AA101&gt;2.5,AA101&lt;=3.5),"REHABILITASI",IF(AND(AA101&gt;3.5,AA101&lt;=4.5),"PENGGANTIAN",IF(AND(AA101&gt;4.6,AA101&lt;=5),"PEMBANGUNAN JEMBATAN BARU",0))))))</f>
        <v>PEMELIHARAAN RUTIN *)</v>
      </c>
    </row>
    <row r="102" spans="2:29" ht="15" x14ac:dyDescent="0.3">
      <c r="B102" s="39">
        <v>89</v>
      </c>
      <c r="C102" s="26">
        <v>24078005</v>
      </c>
      <c r="D102" s="27" t="s">
        <v>1595</v>
      </c>
      <c r="E102" s="27" t="s">
        <v>1787</v>
      </c>
      <c r="F102" s="1" t="s">
        <v>1792</v>
      </c>
      <c r="G102" s="4" t="s">
        <v>1884</v>
      </c>
      <c r="H102" s="4" t="s">
        <v>1885</v>
      </c>
      <c r="I102" s="40">
        <v>10.9</v>
      </c>
      <c r="J102" s="40">
        <v>5.65</v>
      </c>
      <c r="K102" s="41">
        <v>1</v>
      </c>
      <c r="L102" s="42" t="s">
        <v>1920</v>
      </c>
      <c r="M102" s="42" t="s">
        <v>1942</v>
      </c>
      <c r="N102" s="39">
        <v>1</v>
      </c>
      <c r="O102" s="42" t="s">
        <v>1943</v>
      </c>
      <c r="P102" s="42" t="s">
        <v>1945</v>
      </c>
      <c r="Q102" s="39">
        <v>1</v>
      </c>
      <c r="R102" s="42" t="s">
        <v>1942</v>
      </c>
      <c r="S102" s="42" t="s">
        <v>1943</v>
      </c>
      <c r="T102" s="39">
        <v>1</v>
      </c>
      <c r="U102" s="42" t="s">
        <v>1947</v>
      </c>
      <c r="V102" s="42" t="s">
        <v>1948</v>
      </c>
      <c r="W102" s="39">
        <v>1</v>
      </c>
      <c r="X102" s="42" t="s">
        <v>1949</v>
      </c>
      <c r="Y102" s="42" t="s">
        <v>1948</v>
      </c>
      <c r="Z102" s="39">
        <v>1</v>
      </c>
      <c r="AA102" s="41">
        <f t="shared" si="7"/>
        <v>1</v>
      </c>
      <c r="AB102" s="39" t="str">
        <f t="shared" si="6"/>
        <v>BAIK</v>
      </c>
      <c r="AC102" s="42" t="str">
        <f t="shared" si="8"/>
        <v>PEMELIHARAAN RUTIN *)</v>
      </c>
    </row>
    <row r="103" spans="2:29" ht="15" x14ac:dyDescent="0.3">
      <c r="B103" s="39">
        <v>90</v>
      </c>
      <c r="C103" s="26">
        <v>24078006</v>
      </c>
      <c r="D103" s="27" t="s">
        <v>1596</v>
      </c>
      <c r="E103" s="27" t="s">
        <v>1787</v>
      </c>
      <c r="F103" s="1" t="s">
        <v>1793</v>
      </c>
      <c r="G103" s="4" t="s">
        <v>1884</v>
      </c>
      <c r="H103" s="4" t="s">
        <v>1885</v>
      </c>
      <c r="I103" s="40">
        <v>10.9</v>
      </c>
      <c r="J103" s="40">
        <v>5.75</v>
      </c>
      <c r="K103" s="41">
        <v>1</v>
      </c>
      <c r="L103" s="42" t="s">
        <v>1920</v>
      </c>
      <c r="M103" s="42" t="s">
        <v>1942</v>
      </c>
      <c r="N103" s="39">
        <v>1</v>
      </c>
      <c r="O103" s="42" t="s">
        <v>1943</v>
      </c>
      <c r="P103" s="42" t="s">
        <v>1945</v>
      </c>
      <c r="Q103" s="39">
        <v>1</v>
      </c>
      <c r="R103" s="42" t="s">
        <v>1942</v>
      </c>
      <c r="S103" s="42" t="s">
        <v>1943</v>
      </c>
      <c r="T103" s="39">
        <v>1</v>
      </c>
      <c r="U103" s="42" t="s">
        <v>1947</v>
      </c>
      <c r="V103" s="42" t="s">
        <v>1948</v>
      </c>
      <c r="W103" s="39">
        <v>1</v>
      </c>
      <c r="X103" s="42" t="s">
        <v>1949</v>
      </c>
      <c r="Y103" s="42" t="s">
        <v>1948</v>
      </c>
      <c r="Z103" s="39">
        <v>1</v>
      </c>
      <c r="AA103" s="41">
        <f t="shared" si="7"/>
        <v>1</v>
      </c>
      <c r="AB103" s="39" t="str">
        <f t="shared" si="6"/>
        <v>BAIK</v>
      </c>
      <c r="AC103" s="42" t="str">
        <f t="shared" si="8"/>
        <v>PEMELIHARAAN RUTIN *)</v>
      </c>
    </row>
    <row r="104" spans="2:29" ht="15" x14ac:dyDescent="0.3">
      <c r="B104" s="39">
        <v>91</v>
      </c>
      <c r="C104" s="26">
        <v>24078008</v>
      </c>
      <c r="D104" s="27" t="s">
        <v>1598</v>
      </c>
      <c r="E104" s="27" t="s">
        <v>1787</v>
      </c>
      <c r="F104" s="1" t="s">
        <v>1795</v>
      </c>
      <c r="G104" s="4" t="s">
        <v>1884</v>
      </c>
      <c r="H104" s="4" t="s">
        <v>1885</v>
      </c>
      <c r="I104" s="40">
        <v>19.3</v>
      </c>
      <c r="J104" s="40">
        <v>10</v>
      </c>
      <c r="K104" s="41">
        <v>1</v>
      </c>
      <c r="L104" s="42" t="s">
        <v>1907</v>
      </c>
      <c r="M104" s="42" t="s">
        <v>1943</v>
      </c>
      <c r="N104" s="39">
        <v>1</v>
      </c>
      <c r="O104" s="42" t="s">
        <v>1943</v>
      </c>
      <c r="P104" s="42" t="s">
        <v>1945</v>
      </c>
      <c r="Q104" s="39">
        <v>1</v>
      </c>
      <c r="R104" s="42" t="s">
        <v>1942</v>
      </c>
      <c r="S104" s="42" t="s">
        <v>1943</v>
      </c>
      <c r="T104" s="39">
        <v>0</v>
      </c>
      <c r="U104" s="42" t="s">
        <v>1947</v>
      </c>
      <c r="V104" s="42" t="s">
        <v>1948</v>
      </c>
      <c r="W104" s="39">
        <v>1</v>
      </c>
      <c r="X104" s="42" t="s">
        <v>1949</v>
      </c>
      <c r="Y104" s="42" t="s">
        <v>1948</v>
      </c>
      <c r="Z104" s="39">
        <v>2</v>
      </c>
      <c r="AA104" s="41">
        <f t="shared" si="7"/>
        <v>1</v>
      </c>
      <c r="AB104" s="39" t="str">
        <f t="shared" si="6"/>
        <v>BAIK</v>
      </c>
      <c r="AC104" s="42" t="str">
        <f t="shared" si="8"/>
        <v>PEMELIHARAAN RUTIN *)</v>
      </c>
    </row>
    <row r="105" spans="2:29" ht="15" x14ac:dyDescent="0.3">
      <c r="B105" s="39">
        <v>92</v>
      </c>
      <c r="C105" s="26">
        <v>24078009</v>
      </c>
      <c r="D105" s="27" t="s">
        <v>1599</v>
      </c>
      <c r="E105" s="27" t="s">
        <v>1787</v>
      </c>
      <c r="F105" s="1" t="s">
        <v>1796</v>
      </c>
      <c r="G105" s="4" t="s">
        <v>1884</v>
      </c>
      <c r="H105" s="4" t="s">
        <v>1894</v>
      </c>
      <c r="I105" s="40">
        <v>20</v>
      </c>
      <c r="J105" s="40">
        <v>10</v>
      </c>
      <c r="K105" s="41">
        <v>1</v>
      </c>
      <c r="L105" s="42" t="s">
        <v>1920</v>
      </c>
      <c r="M105" s="42" t="s">
        <v>1942</v>
      </c>
      <c r="N105" s="39">
        <v>1</v>
      </c>
      <c r="O105" s="42" t="s">
        <v>1943</v>
      </c>
      <c r="P105" s="42" t="s">
        <v>1945</v>
      </c>
      <c r="Q105" s="39">
        <v>1</v>
      </c>
      <c r="R105" s="42" t="s">
        <v>1942</v>
      </c>
      <c r="S105" s="42" t="s">
        <v>1943</v>
      </c>
      <c r="T105" s="39">
        <v>0</v>
      </c>
      <c r="U105" s="42" t="s">
        <v>1947</v>
      </c>
      <c r="V105" s="42" t="s">
        <v>1948</v>
      </c>
      <c r="W105" s="39">
        <v>1</v>
      </c>
      <c r="X105" s="42" t="s">
        <v>1949</v>
      </c>
      <c r="Y105" s="42" t="s">
        <v>1948</v>
      </c>
      <c r="Z105" s="39">
        <v>2</v>
      </c>
      <c r="AA105" s="41">
        <f t="shared" si="7"/>
        <v>1</v>
      </c>
      <c r="AB105" s="39" t="str">
        <f t="shared" si="6"/>
        <v>BAIK</v>
      </c>
      <c r="AC105" s="42" t="str">
        <f t="shared" si="8"/>
        <v>PEMELIHARAAN RUTIN *)</v>
      </c>
    </row>
    <row r="106" spans="2:29" ht="15" x14ac:dyDescent="0.3">
      <c r="B106" s="39">
        <v>93</v>
      </c>
      <c r="C106" s="26">
        <v>24078010</v>
      </c>
      <c r="D106" s="27" t="s">
        <v>1600</v>
      </c>
      <c r="E106" s="27" t="s">
        <v>1787</v>
      </c>
      <c r="F106" s="1" t="s">
        <v>1797</v>
      </c>
      <c r="G106" s="4" t="s">
        <v>1884</v>
      </c>
      <c r="H106" s="4" t="s">
        <v>1894</v>
      </c>
      <c r="I106" s="40">
        <v>11</v>
      </c>
      <c r="J106" s="40">
        <v>5.7</v>
      </c>
      <c r="K106" s="41">
        <v>1</v>
      </c>
      <c r="L106" s="42" t="s">
        <v>1920</v>
      </c>
      <c r="M106" s="42" t="s">
        <v>1942</v>
      </c>
      <c r="N106" s="39">
        <v>1</v>
      </c>
      <c r="O106" s="42" t="s">
        <v>1943</v>
      </c>
      <c r="P106" s="42" t="s">
        <v>1945</v>
      </c>
      <c r="Q106" s="39">
        <v>1</v>
      </c>
      <c r="R106" s="42" t="s">
        <v>1942</v>
      </c>
      <c r="S106" s="42" t="s">
        <v>1943</v>
      </c>
      <c r="T106" s="39">
        <v>2</v>
      </c>
      <c r="U106" s="42" t="s">
        <v>1947</v>
      </c>
      <c r="V106" s="42" t="s">
        <v>1948</v>
      </c>
      <c r="W106" s="39">
        <v>1</v>
      </c>
      <c r="X106" s="42" t="s">
        <v>1949</v>
      </c>
      <c r="Y106" s="42" t="s">
        <v>1948</v>
      </c>
      <c r="Z106" s="39">
        <v>2</v>
      </c>
      <c r="AA106" s="41">
        <f t="shared" si="7"/>
        <v>1.4</v>
      </c>
      <c r="AB106" s="39" t="str">
        <f t="shared" si="6"/>
        <v>BAIK</v>
      </c>
      <c r="AC106" s="42" t="str">
        <f t="shared" si="8"/>
        <v>PEMELIHARAAN RUTIN *)</v>
      </c>
    </row>
    <row r="107" spans="2:29" ht="15" x14ac:dyDescent="0.3">
      <c r="B107" s="39">
        <v>94</v>
      </c>
      <c r="C107" s="26">
        <v>24078011</v>
      </c>
      <c r="D107" s="27" t="s">
        <v>1595</v>
      </c>
      <c r="E107" s="27" t="s">
        <v>1787</v>
      </c>
      <c r="F107" s="1" t="s">
        <v>1798</v>
      </c>
      <c r="G107" s="4" t="s">
        <v>1884</v>
      </c>
      <c r="H107" s="4" t="s">
        <v>1894</v>
      </c>
      <c r="I107" s="40">
        <v>14.1</v>
      </c>
      <c r="J107" s="40">
        <v>5.5</v>
      </c>
      <c r="K107" s="41">
        <v>1</v>
      </c>
      <c r="L107" s="42" t="s">
        <v>1920</v>
      </c>
      <c r="M107" s="42" t="s">
        <v>1942</v>
      </c>
      <c r="N107" s="39">
        <v>1</v>
      </c>
      <c r="O107" s="42" t="s">
        <v>1943</v>
      </c>
      <c r="P107" s="42" t="s">
        <v>1945</v>
      </c>
      <c r="Q107" s="39">
        <v>1</v>
      </c>
      <c r="R107" s="42" t="s">
        <v>1942</v>
      </c>
      <c r="S107" s="42" t="s">
        <v>1943</v>
      </c>
      <c r="T107" s="39">
        <v>1</v>
      </c>
      <c r="U107" s="42" t="s">
        <v>1947</v>
      </c>
      <c r="V107" s="42" t="s">
        <v>1948</v>
      </c>
      <c r="W107" s="39">
        <v>2</v>
      </c>
      <c r="X107" s="42" t="s">
        <v>1949</v>
      </c>
      <c r="Y107" s="42" t="s">
        <v>1948</v>
      </c>
      <c r="Z107" s="39">
        <v>2</v>
      </c>
      <c r="AA107" s="41">
        <f t="shared" si="7"/>
        <v>1.4</v>
      </c>
      <c r="AB107" s="39" t="str">
        <f t="shared" si="6"/>
        <v>BAIK</v>
      </c>
      <c r="AC107" s="42" t="str">
        <f t="shared" si="8"/>
        <v>PEMELIHARAAN RUTIN *)</v>
      </c>
    </row>
    <row r="108" spans="2:29" ht="15" x14ac:dyDescent="0.3">
      <c r="B108" s="39">
        <v>95</v>
      </c>
      <c r="C108" s="26">
        <v>24078012</v>
      </c>
      <c r="D108" s="27" t="s">
        <v>1601</v>
      </c>
      <c r="E108" s="27" t="s">
        <v>1787</v>
      </c>
      <c r="F108" s="1" t="s">
        <v>1799</v>
      </c>
      <c r="G108" s="4" t="s">
        <v>1884</v>
      </c>
      <c r="H108" s="4" t="s">
        <v>1895</v>
      </c>
      <c r="I108" s="40">
        <v>12</v>
      </c>
      <c r="J108" s="40">
        <v>5.5</v>
      </c>
      <c r="K108" s="41">
        <v>1</v>
      </c>
      <c r="L108" s="42" t="s">
        <v>1920</v>
      </c>
      <c r="M108" s="42" t="s">
        <v>1942</v>
      </c>
      <c r="N108" s="39">
        <v>1</v>
      </c>
      <c r="O108" s="42" t="s">
        <v>1943</v>
      </c>
      <c r="P108" s="42" t="s">
        <v>1945</v>
      </c>
      <c r="Q108" s="39">
        <v>1</v>
      </c>
      <c r="R108" s="42" t="s">
        <v>1942</v>
      </c>
      <c r="S108" s="42" t="s">
        <v>1943</v>
      </c>
      <c r="T108" s="39">
        <v>1</v>
      </c>
      <c r="U108" s="42" t="s">
        <v>1947</v>
      </c>
      <c r="V108" s="42" t="s">
        <v>1948</v>
      </c>
      <c r="W108" s="39">
        <v>2</v>
      </c>
      <c r="X108" s="42" t="s">
        <v>1949</v>
      </c>
      <c r="Y108" s="42" t="s">
        <v>1948</v>
      </c>
      <c r="Z108" s="39">
        <v>2</v>
      </c>
      <c r="AA108" s="41">
        <f t="shared" si="7"/>
        <v>1.4</v>
      </c>
      <c r="AB108" s="39" t="str">
        <f t="shared" si="6"/>
        <v>BAIK</v>
      </c>
      <c r="AC108" s="42" t="str">
        <f t="shared" si="8"/>
        <v>PEMELIHARAAN RUTIN *)</v>
      </c>
    </row>
    <row r="109" spans="2:29" ht="15" x14ac:dyDescent="0.3">
      <c r="B109" s="39">
        <v>96</v>
      </c>
      <c r="C109" s="26">
        <v>24078014</v>
      </c>
      <c r="D109" s="27" t="s">
        <v>1603</v>
      </c>
      <c r="E109" s="27" t="s">
        <v>1787</v>
      </c>
      <c r="F109" s="1" t="s">
        <v>1801</v>
      </c>
      <c r="G109" s="4" t="s">
        <v>1884</v>
      </c>
      <c r="H109" s="4" t="s">
        <v>1895</v>
      </c>
      <c r="I109" s="40">
        <v>11</v>
      </c>
      <c r="J109" s="40">
        <v>5.5</v>
      </c>
      <c r="K109" s="41">
        <v>1</v>
      </c>
      <c r="L109" s="42" t="s">
        <v>1920</v>
      </c>
      <c r="M109" s="42" t="s">
        <v>1942</v>
      </c>
      <c r="N109" s="39">
        <v>1</v>
      </c>
      <c r="O109" s="42" t="s">
        <v>1943</v>
      </c>
      <c r="P109" s="42" t="s">
        <v>1945</v>
      </c>
      <c r="Q109" s="39">
        <v>1</v>
      </c>
      <c r="R109" s="42" t="s">
        <v>1942</v>
      </c>
      <c r="S109" s="42" t="s">
        <v>1943</v>
      </c>
      <c r="T109" s="39">
        <v>1</v>
      </c>
      <c r="U109" s="42" t="s">
        <v>1947</v>
      </c>
      <c r="V109" s="42" t="s">
        <v>1948</v>
      </c>
      <c r="W109" s="39">
        <v>1</v>
      </c>
      <c r="X109" s="42" t="s">
        <v>1949</v>
      </c>
      <c r="Y109" s="42" t="s">
        <v>1948</v>
      </c>
      <c r="Z109" s="39">
        <v>2</v>
      </c>
      <c r="AA109" s="41">
        <f t="shared" si="7"/>
        <v>1.2</v>
      </c>
      <c r="AB109" s="39" t="str">
        <f t="shared" si="6"/>
        <v>BAIK</v>
      </c>
      <c r="AC109" s="42" t="str">
        <f t="shared" si="8"/>
        <v>PEMELIHARAAN RUTIN *)</v>
      </c>
    </row>
    <row r="110" spans="2:29" ht="15" x14ac:dyDescent="0.3">
      <c r="B110" s="39">
        <v>97</v>
      </c>
      <c r="C110" s="26">
        <v>24078016</v>
      </c>
      <c r="D110" s="27" t="s">
        <v>1605</v>
      </c>
      <c r="E110" s="27" t="s">
        <v>1787</v>
      </c>
      <c r="F110" s="1" t="s">
        <v>1803</v>
      </c>
      <c r="G110" s="4" t="s">
        <v>1884</v>
      </c>
      <c r="H110" s="4" t="s">
        <v>1895</v>
      </c>
      <c r="I110" s="40">
        <v>13.75</v>
      </c>
      <c r="J110" s="40">
        <v>5.6</v>
      </c>
      <c r="K110" s="41">
        <v>1</v>
      </c>
      <c r="L110" s="42" t="s">
        <v>1920</v>
      </c>
      <c r="M110" s="42" t="s">
        <v>1942</v>
      </c>
      <c r="N110" s="39">
        <v>1</v>
      </c>
      <c r="O110" s="42" t="s">
        <v>1943</v>
      </c>
      <c r="P110" s="42" t="s">
        <v>1945</v>
      </c>
      <c r="Q110" s="39">
        <v>1</v>
      </c>
      <c r="R110" s="42" t="s">
        <v>1942</v>
      </c>
      <c r="S110" s="42" t="s">
        <v>1943</v>
      </c>
      <c r="T110" s="39">
        <v>1</v>
      </c>
      <c r="U110" s="42" t="s">
        <v>1947</v>
      </c>
      <c r="V110" s="42" t="s">
        <v>1948</v>
      </c>
      <c r="W110" s="39">
        <v>1</v>
      </c>
      <c r="X110" s="42" t="s">
        <v>1949</v>
      </c>
      <c r="Y110" s="42" t="s">
        <v>1948</v>
      </c>
      <c r="Z110" s="39">
        <v>1</v>
      </c>
      <c r="AA110" s="41">
        <f t="shared" si="7"/>
        <v>1</v>
      </c>
      <c r="AB110" s="39" t="str">
        <f t="shared" si="6"/>
        <v>BAIK</v>
      </c>
      <c r="AC110" s="42" t="str">
        <f t="shared" si="8"/>
        <v>PEMELIHARAAN RUTIN *)</v>
      </c>
    </row>
    <row r="111" spans="2:29" ht="15" x14ac:dyDescent="0.3">
      <c r="B111" s="39">
        <v>98</v>
      </c>
      <c r="C111" s="26">
        <v>24078017</v>
      </c>
      <c r="D111" s="27" t="s">
        <v>1606</v>
      </c>
      <c r="E111" s="27" t="s">
        <v>1787</v>
      </c>
      <c r="F111" s="1" t="s">
        <v>1804</v>
      </c>
      <c r="G111" s="4" t="s">
        <v>1884</v>
      </c>
      <c r="H111" s="4" t="s">
        <v>1895</v>
      </c>
      <c r="I111" s="40">
        <v>128</v>
      </c>
      <c r="J111" s="40">
        <v>5.8</v>
      </c>
      <c r="K111" s="41">
        <v>2</v>
      </c>
      <c r="L111" s="42" t="s">
        <v>1930</v>
      </c>
      <c r="M111" s="42" t="s">
        <v>1942</v>
      </c>
      <c r="N111" s="39">
        <v>1</v>
      </c>
      <c r="O111" s="42" t="s">
        <v>1943</v>
      </c>
      <c r="P111" s="42" t="s">
        <v>1943</v>
      </c>
      <c r="Q111" s="39">
        <v>1</v>
      </c>
      <c r="R111" s="42" t="s">
        <v>1942</v>
      </c>
      <c r="S111" s="42" t="s">
        <v>1943</v>
      </c>
      <c r="T111" s="39">
        <v>1</v>
      </c>
      <c r="U111" s="42" t="s">
        <v>1947</v>
      </c>
      <c r="V111" s="42" t="s">
        <v>1948</v>
      </c>
      <c r="W111" s="39">
        <v>1</v>
      </c>
      <c r="X111" s="42" t="s">
        <v>1949</v>
      </c>
      <c r="Y111" s="42" t="s">
        <v>1948</v>
      </c>
      <c r="Z111" s="39">
        <v>1</v>
      </c>
      <c r="AA111" s="41">
        <f t="shared" si="7"/>
        <v>1</v>
      </c>
      <c r="AB111" s="39" t="str">
        <f t="shared" si="6"/>
        <v>BAIK</v>
      </c>
      <c r="AC111" s="42" t="str">
        <f t="shared" si="8"/>
        <v>PEMELIHARAAN RUTIN *)</v>
      </c>
    </row>
  </sheetData>
  <autoFilter ref="A13:AO111" xr:uid="{05EDBE2D-B78D-45FE-9C88-2AB44590F2E0}"/>
  <mergeCells count="25">
    <mergeCell ref="AC8:AC12"/>
    <mergeCell ref="I10:I11"/>
    <mergeCell ref="J10:J11"/>
    <mergeCell ref="K10:K11"/>
    <mergeCell ref="L10:N11"/>
    <mergeCell ref="O10:Q11"/>
    <mergeCell ref="R10:T11"/>
    <mergeCell ref="U10:W11"/>
    <mergeCell ref="X10:Z11"/>
    <mergeCell ref="AB8:AB12"/>
    <mergeCell ref="G8:H11"/>
    <mergeCell ref="I8:K9"/>
    <mergeCell ref="L8:T9"/>
    <mergeCell ref="U8:Z9"/>
    <mergeCell ref="AA8:AA12"/>
    <mergeCell ref="B2:AC2"/>
    <mergeCell ref="B3:C3"/>
    <mergeCell ref="B4:C4"/>
    <mergeCell ref="B5:C5"/>
    <mergeCell ref="B6:C6"/>
    <mergeCell ref="B8:B12"/>
    <mergeCell ref="C8:C12"/>
    <mergeCell ref="D8:D12"/>
    <mergeCell ref="E8:E12"/>
    <mergeCell ref="F8:F12"/>
  </mergeCells>
  <conditionalFormatting sqref="AA14:AA111">
    <cfRule type="cellIs" dxfId="221" priority="13" operator="between">
      <formula>4.6</formula>
      <formula>5.6</formula>
    </cfRule>
    <cfRule type="cellIs" dxfId="220" priority="14" operator="between">
      <formula>3.6</formula>
      <formula>4.5</formula>
    </cfRule>
    <cfRule type="cellIs" dxfId="219" priority="15" operator="between">
      <formula>2.6</formula>
      <formula>3.5</formula>
    </cfRule>
    <cfRule type="cellIs" dxfId="218" priority="16" operator="between">
      <formula>1.6</formula>
      <formula>2.5</formula>
    </cfRule>
    <cfRule type="cellIs" dxfId="217" priority="17" operator="between">
      <formula>0.6</formula>
      <formula>1.5</formula>
    </cfRule>
    <cfRule type="cellIs" dxfId="216" priority="18" operator="between">
      <formula>0</formula>
      <formula>0.5</formula>
    </cfRule>
  </conditionalFormatting>
  <conditionalFormatting sqref="AB14:AB111">
    <cfRule type="containsText" dxfId="215" priority="3" operator="containsText" text="BAIK SEKALI">
      <formula>NOT(ISERROR(SEARCH("BAIK SEKALI",AB14)))</formula>
    </cfRule>
    <cfRule type="containsText" dxfId="214" priority="8" operator="containsText" text="RUNTUH">
      <formula>NOT(ISERROR(SEARCH("RUNTUH",AB14)))</formula>
    </cfRule>
    <cfRule type="containsText" dxfId="213" priority="9" operator="containsText" text="KRITIS">
      <formula>NOT(ISERROR(SEARCH("KRITIS",AB14)))</formula>
    </cfRule>
    <cfRule type="containsText" dxfId="212" priority="10" operator="containsText" text="RUSAK RINGAN">
      <formula>NOT(ISERROR(SEARCH("RUSAK RINGAN",AB14)))</formula>
    </cfRule>
    <cfRule type="containsText" dxfId="211" priority="11" operator="containsText" text="SEDANG">
      <formula>NOT(ISERROR(SEARCH("SEDANG",AB14)))</formula>
    </cfRule>
    <cfRule type="containsText" dxfId="210" priority="12" operator="containsText" text="BAIK">
      <formula>NOT(ISERROR(SEARCH("BAIK",AB14)))</formula>
    </cfRule>
  </conditionalFormatting>
  <conditionalFormatting sqref="AC14:AC111">
    <cfRule type="containsText" dxfId="209" priority="1" operator="containsText" text="PEMELIHARAAN RUTIN *)">
      <formula>NOT(ISERROR(SEARCH("PEMELIHARAAN RUTIN *)",AC14)))</formula>
    </cfRule>
    <cfRule type="containsText" dxfId="208" priority="2" operator="containsText" text="PERBAIKAN/REHABILITASI">
      <formula>NOT(ISERROR(SEARCH("PERBAIKAN/REHABILITASI",AC14)))</formula>
    </cfRule>
    <cfRule type="containsText" dxfId="207" priority="4" operator="containsText" text="PEMBANGUNAN JEMBATAN BARU">
      <formula>NOT(ISERROR(SEARCH("PEMBANGUNAN JEMBATAN BARU",AC14)))</formula>
    </cfRule>
    <cfRule type="containsText" dxfId="206" priority="5" operator="containsText" text="PENGGANTIAN">
      <formula>NOT(ISERROR(SEARCH("PENGGANTIAN",AC14)))</formula>
    </cfRule>
    <cfRule type="containsText" dxfId="205" priority="6" operator="containsText" text="REHABILITASI">
      <formula>NOT(ISERROR(SEARCH("REHABILITASI",AC14)))</formula>
    </cfRule>
    <cfRule type="containsText" dxfId="204" priority="7" operator="containsText" text="PEMELIHARAAN RUTIN">
      <formula>NOT(ISERROR(SEARCH("PEMELIHARAAN RUTIN",AC14)))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0ACA-6F7F-4581-8D0D-8C00C065FE74}">
  <sheetPr>
    <tabColor rgb="FFFFFF00"/>
  </sheetPr>
  <dimension ref="B1:AC40"/>
  <sheetViews>
    <sheetView topLeftCell="R7" zoomScale="110" zoomScaleNormal="110" workbookViewId="0">
      <selection activeCell="B14" sqref="B14:B40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24" style="33" customWidth="1"/>
    <col min="13" max="13" width="15.88671875" style="32" customWidth="1"/>
    <col min="14" max="14" width="11.6640625" style="32" customWidth="1"/>
    <col min="15" max="15" width="16.109375" style="32" customWidth="1"/>
    <col min="16" max="16" width="16.44140625" style="32" customWidth="1"/>
    <col min="17" max="17" width="10.5546875" style="32" customWidth="1"/>
    <col min="18" max="18" width="16.33203125" style="32" customWidth="1"/>
    <col min="19" max="19" width="16.44140625" style="32" customWidth="1"/>
    <col min="20" max="21" width="11" style="32" customWidth="1"/>
    <col min="22" max="22" width="15.33203125" style="32" customWidth="1"/>
    <col min="23" max="23" width="10.33203125" style="32" customWidth="1"/>
    <col min="24" max="24" width="15.33203125" style="32" customWidth="1"/>
    <col min="25" max="25" width="15" style="32" customWidth="1"/>
    <col min="26" max="26" width="11.33203125" style="32" customWidth="1"/>
    <col min="27" max="27" width="11" style="32" customWidth="1"/>
    <col min="28" max="28" width="17.109375" style="32" customWidth="1"/>
    <col min="29" max="29" width="33.44140625" style="32" customWidth="1"/>
    <col min="30" max="31" width="3.44140625" style="32" customWidth="1"/>
    <col min="32" max="32" width="4.44140625" style="32" customWidth="1"/>
    <col min="33" max="35" width="8.88671875" style="32"/>
    <col min="36" max="36" width="26.88671875" style="32" bestFit="1" customWidth="1"/>
    <col min="37" max="38" width="8.88671875" style="32"/>
    <col min="39" max="39" width="14.5546875" style="32" bestFit="1" customWidth="1"/>
    <col min="40" max="40" width="12.88671875" style="32" bestFit="1" customWidth="1"/>
    <col min="41" max="41" width="8.44140625" style="32" bestFit="1" customWidth="1"/>
    <col min="42" max="16384" width="8.88671875" style="32"/>
  </cols>
  <sheetData>
    <row r="1" spans="2:29" ht="6.6" customHeight="1" x14ac:dyDescent="0.3"/>
    <row r="2" spans="2:2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2:29" x14ac:dyDescent="0.3">
      <c r="B3" s="117" t="s">
        <v>1898</v>
      </c>
      <c r="C3" s="117"/>
      <c r="D3" s="34" t="s">
        <v>1902</v>
      </c>
    </row>
    <row r="4" spans="2:29" x14ac:dyDescent="0.3">
      <c r="B4" s="117" t="s">
        <v>1899</v>
      </c>
      <c r="C4" s="117"/>
      <c r="D4" s="34" t="s">
        <v>1903</v>
      </c>
    </row>
    <row r="5" spans="2:29" x14ac:dyDescent="0.3">
      <c r="B5" s="117" t="s">
        <v>1900</v>
      </c>
      <c r="C5" s="117"/>
      <c r="D5" s="34" t="s">
        <v>1905</v>
      </c>
    </row>
    <row r="6" spans="2:29" ht="15" x14ac:dyDescent="0.3">
      <c r="B6" s="117" t="s">
        <v>1901</v>
      </c>
      <c r="C6" s="117"/>
      <c r="D6" s="34" t="s">
        <v>1904</v>
      </c>
      <c r="F6" s="1"/>
    </row>
    <row r="8" spans="2:29" ht="13.5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2" t="s">
        <v>1608</v>
      </c>
      <c r="G8" s="124" t="s">
        <v>8</v>
      </c>
      <c r="H8" s="125"/>
      <c r="I8" s="124" t="s">
        <v>1456</v>
      </c>
      <c r="J8" s="130"/>
      <c r="K8" s="125"/>
      <c r="L8" s="122" t="s">
        <v>1462</v>
      </c>
      <c r="M8" s="123"/>
      <c r="N8" s="123"/>
      <c r="O8" s="123"/>
      <c r="P8" s="123"/>
      <c r="Q8" s="123"/>
      <c r="R8" s="123"/>
      <c r="S8" s="123"/>
      <c r="T8" s="132"/>
      <c r="U8" s="112" t="s">
        <v>1455</v>
      </c>
      <c r="V8" s="112"/>
      <c r="W8" s="112"/>
      <c r="X8" s="112"/>
      <c r="Y8" s="112"/>
      <c r="Z8" s="112"/>
      <c r="AA8" s="113" t="s">
        <v>1454</v>
      </c>
      <c r="AB8" s="113" t="s">
        <v>1917</v>
      </c>
      <c r="AC8" s="111" t="s">
        <v>1460</v>
      </c>
    </row>
    <row r="9" spans="2:29" ht="3" customHeight="1" x14ac:dyDescent="0.3">
      <c r="B9" s="111"/>
      <c r="C9" s="112"/>
      <c r="D9" s="114"/>
      <c r="E9" s="111"/>
      <c r="F9" s="112"/>
      <c r="G9" s="126"/>
      <c r="H9" s="127"/>
      <c r="I9" s="128"/>
      <c r="J9" s="131"/>
      <c r="K9" s="129"/>
      <c r="L9" s="133"/>
      <c r="M9" s="134"/>
      <c r="N9" s="134"/>
      <c r="O9" s="134"/>
      <c r="P9" s="134"/>
      <c r="Q9" s="134"/>
      <c r="R9" s="134"/>
      <c r="S9" s="134"/>
      <c r="T9" s="135"/>
      <c r="U9" s="112"/>
      <c r="V9" s="112"/>
      <c r="W9" s="112"/>
      <c r="X9" s="112"/>
      <c r="Y9" s="112"/>
      <c r="Z9" s="112"/>
      <c r="AA9" s="114"/>
      <c r="AB9" s="114"/>
      <c r="AC9" s="111"/>
    </row>
    <row r="10" spans="2:29" ht="17.25" customHeight="1" x14ac:dyDescent="0.3">
      <c r="B10" s="111"/>
      <c r="C10" s="112"/>
      <c r="D10" s="114"/>
      <c r="E10" s="111"/>
      <c r="F10" s="112"/>
      <c r="G10" s="126"/>
      <c r="H10" s="127"/>
      <c r="I10" s="118" t="s">
        <v>1457</v>
      </c>
      <c r="J10" s="118" t="s">
        <v>1458</v>
      </c>
      <c r="K10" s="113" t="s">
        <v>1459</v>
      </c>
      <c r="L10" s="112" t="s">
        <v>1449</v>
      </c>
      <c r="M10" s="112"/>
      <c r="N10" s="112"/>
      <c r="O10" s="112" t="s">
        <v>1450</v>
      </c>
      <c r="P10" s="112"/>
      <c r="Q10" s="112"/>
      <c r="R10" s="112" t="s">
        <v>1451</v>
      </c>
      <c r="S10" s="112"/>
      <c r="T10" s="112"/>
      <c r="U10" s="112" t="s">
        <v>1452</v>
      </c>
      <c r="V10" s="112"/>
      <c r="W10" s="112"/>
      <c r="X10" s="112" t="s">
        <v>1453</v>
      </c>
      <c r="Y10" s="112"/>
      <c r="Z10" s="112"/>
      <c r="AA10" s="114"/>
      <c r="AB10" s="114"/>
      <c r="AC10" s="111"/>
    </row>
    <row r="11" spans="2:29" ht="0.75" customHeight="1" x14ac:dyDescent="0.3">
      <c r="B11" s="111"/>
      <c r="C11" s="112"/>
      <c r="D11" s="114"/>
      <c r="E11" s="111"/>
      <c r="F11" s="112"/>
      <c r="G11" s="128"/>
      <c r="H11" s="129"/>
      <c r="I11" s="136"/>
      <c r="J11" s="136"/>
      <c r="K11" s="115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4"/>
      <c r="AB11" s="114"/>
      <c r="AC11" s="111"/>
    </row>
    <row r="12" spans="2:29" ht="17.25" customHeight="1" x14ac:dyDescent="0.3">
      <c r="B12" s="111"/>
      <c r="C12" s="112"/>
      <c r="D12" s="115"/>
      <c r="E12" s="111"/>
      <c r="F12" s="112"/>
      <c r="G12" s="35" t="s">
        <v>10</v>
      </c>
      <c r="H12" s="35" t="s">
        <v>9</v>
      </c>
      <c r="I12" s="35" t="s">
        <v>12</v>
      </c>
      <c r="J12" s="35" t="s">
        <v>12</v>
      </c>
      <c r="K12" s="36" t="s">
        <v>1916</v>
      </c>
      <c r="L12" s="37" t="s">
        <v>1446</v>
      </c>
      <c r="M12" s="37" t="s">
        <v>1447</v>
      </c>
      <c r="N12" s="37" t="s">
        <v>1448</v>
      </c>
      <c r="O12" s="37" t="s">
        <v>1446</v>
      </c>
      <c r="P12" s="37" t="s">
        <v>1447</v>
      </c>
      <c r="Q12" s="37" t="s">
        <v>1448</v>
      </c>
      <c r="R12" s="37" t="s">
        <v>1447</v>
      </c>
      <c r="S12" s="37" t="s">
        <v>1447</v>
      </c>
      <c r="T12" s="37" t="s">
        <v>1448</v>
      </c>
      <c r="U12" s="37" t="s">
        <v>1446</v>
      </c>
      <c r="V12" s="37" t="s">
        <v>1447</v>
      </c>
      <c r="W12" s="37" t="s">
        <v>1448</v>
      </c>
      <c r="X12" s="36" t="s">
        <v>1446</v>
      </c>
      <c r="Y12" s="36" t="s">
        <v>1447</v>
      </c>
      <c r="Z12" s="36" t="s">
        <v>1448</v>
      </c>
      <c r="AA12" s="115"/>
      <c r="AB12" s="115"/>
      <c r="AC12" s="118"/>
    </row>
    <row r="13" spans="2:29" ht="17.25" customHeight="1" x14ac:dyDescent="0.3">
      <c r="B13" s="38">
        <v>1</v>
      </c>
      <c r="C13" s="38">
        <v>2</v>
      </c>
      <c r="D13" s="38">
        <v>3</v>
      </c>
      <c r="E13" s="38">
        <v>4</v>
      </c>
      <c r="F13" s="38">
        <v>5</v>
      </c>
      <c r="G13" s="38">
        <v>6</v>
      </c>
      <c r="H13" s="38">
        <v>7</v>
      </c>
      <c r="I13" s="38">
        <v>8</v>
      </c>
      <c r="J13" s="38">
        <v>9</v>
      </c>
      <c r="K13" s="38">
        <v>10</v>
      </c>
      <c r="L13" s="38">
        <v>11</v>
      </c>
      <c r="M13" s="38">
        <v>12</v>
      </c>
      <c r="N13" s="38">
        <v>13</v>
      </c>
      <c r="O13" s="38">
        <v>14</v>
      </c>
      <c r="P13" s="38">
        <v>15</v>
      </c>
      <c r="Q13" s="38">
        <v>16</v>
      </c>
      <c r="R13" s="38">
        <v>17</v>
      </c>
      <c r="S13" s="38">
        <v>18</v>
      </c>
      <c r="T13" s="38">
        <v>19</v>
      </c>
      <c r="U13" s="38">
        <v>20</v>
      </c>
      <c r="V13" s="38">
        <v>21</v>
      </c>
      <c r="W13" s="38">
        <v>22</v>
      </c>
      <c r="X13" s="38">
        <v>23</v>
      </c>
      <c r="Y13" s="38">
        <v>24</v>
      </c>
      <c r="Z13" s="38">
        <v>25</v>
      </c>
      <c r="AA13" s="38">
        <v>26</v>
      </c>
      <c r="AB13" s="38">
        <v>27</v>
      </c>
      <c r="AC13" s="38">
        <v>28</v>
      </c>
    </row>
    <row r="14" spans="2:29" s="51" customFormat="1" ht="15" x14ac:dyDescent="0.3">
      <c r="B14" s="43">
        <v>1</v>
      </c>
      <c r="C14" s="44">
        <v>24002004</v>
      </c>
      <c r="D14" s="45" t="s">
        <v>1480</v>
      </c>
      <c r="E14" s="45" t="s">
        <v>1623</v>
      </c>
      <c r="F14" s="46" t="s">
        <v>1627</v>
      </c>
      <c r="G14" s="47" t="s">
        <v>1815</v>
      </c>
      <c r="H14" s="47" t="s">
        <v>1817</v>
      </c>
      <c r="I14" s="48">
        <v>12.5</v>
      </c>
      <c r="J14" s="48">
        <v>4</v>
      </c>
      <c r="K14" s="49">
        <v>1</v>
      </c>
      <c r="L14" s="50" t="s">
        <v>1925</v>
      </c>
      <c r="M14" s="50" t="s">
        <v>1943</v>
      </c>
      <c r="N14" s="43">
        <v>1</v>
      </c>
      <c r="O14" s="50" t="s">
        <v>1943</v>
      </c>
      <c r="P14" s="50" t="s">
        <v>1943</v>
      </c>
      <c r="Q14" s="43">
        <v>1</v>
      </c>
      <c r="R14" s="50" t="s">
        <v>1943</v>
      </c>
      <c r="S14" s="50" t="s">
        <v>1943</v>
      </c>
      <c r="T14" s="43">
        <v>3</v>
      </c>
      <c r="U14" s="50" t="s">
        <v>1947</v>
      </c>
      <c r="V14" s="50" t="s">
        <v>1948</v>
      </c>
      <c r="W14" s="43">
        <v>2</v>
      </c>
      <c r="X14" s="50" t="s">
        <v>1949</v>
      </c>
      <c r="Y14" s="50" t="s">
        <v>1948</v>
      </c>
      <c r="Z14" s="43">
        <v>2</v>
      </c>
      <c r="AA14" s="49">
        <f t="shared" ref="AA14:AA23" si="0">AVERAGE(N14,Q14,T14,W14,Z14)</f>
        <v>1.8</v>
      </c>
      <c r="AB14" s="43" t="str">
        <f t="shared" ref="AB14:AB23" si="1">IF(AND(AA14&gt;=0,AA14&lt;=0.5),"BAIK SEKALI",IF(AND(AA14&gt;0.6,AA14&lt;=1.5),"BAIK",IF(AND(AA14&gt;1.5,AA14&lt;=2.5),"SEDANG",IF(AND(AA14&gt;2.5,AA14&lt;=3.5),"RUSAK RINGAN",IF(AND(AA14&gt;3.6,AA14&lt;=4.5),"KRITIS",IF(AND(AA14&gt;4.6,AA14&lt;=5),"RUNTUH"))))))</f>
        <v>SEDANG</v>
      </c>
      <c r="AC14" s="50" t="str">
        <f t="shared" ref="AC14:AC23" si="2">IF(AND(AA14&gt;=0,AA14&lt;=0.5),"PEMELIHARAAN RUTIN",IF(AND(AA14&gt;0.06,AA14&lt;=1.5),"PEMELIHARAAN RUTIN *)",IF(AND(AA14&gt;1.5,AA14&lt;=2.5),"PERBAIKAN/REHABILITASI",IF(AND(AA14&gt;2.5,AA14&lt;=3.5),"REHABILITASI",IF(AND(AA14&gt;3.5,AA14&lt;=4.5),"PENGGANTIAN",IF(AND(AA14&gt;4.6,AA14&lt;=5),"PEMBANGUNAN JEMBATAN BARU",0))))))</f>
        <v>PERBAIKAN/REHABILITASI</v>
      </c>
    </row>
    <row r="15" spans="2:29" s="51" customFormat="1" ht="15" x14ac:dyDescent="0.3">
      <c r="B15" s="43">
        <v>2</v>
      </c>
      <c r="C15" s="44">
        <v>24003006</v>
      </c>
      <c r="D15" s="45" t="s">
        <v>1486</v>
      </c>
      <c r="E15" s="45" t="s">
        <v>1628</v>
      </c>
      <c r="F15" s="46" t="s">
        <v>1634</v>
      </c>
      <c r="G15" s="47" t="s">
        <v>1819</v>
      </c>
      <c r="H15" s="47" t="s">
        <v>1820</v>
      </c>
      <c r="I15" s="48">
        <v>10.9</v>
      </c>
      <c r="J15" s="48">
        <v>4.8</v>
      </c>
      <c r="K15" s="49">
        <v>1</v>
      </c>
      <c r="L15" s="50" t="s">
        <v>1920</v>
      </c>
      <c r="M15" s="50" t="s">
        <v>1942</v>
      </c>
      <c r="N15" s="43">
        <v>2</v>
      </c>
      <c r="O15" s="50" t="s">
        <v>1943</v>
      </c>
      <c r="P15" s="50" t="s">
        <v>1946</v>
      </c>
      <c r="Q15" s="43">
        <v>2</v>
      </c>
      <c r="R15" s="50" t="s">
        <v>1942</v>
      </c>
      <c r="S15" s="50" t="s">
        <v>1943</v>
      </c>
      <c r="T15" s="43">
        <v>3</v>
      </c>
      <c r="U15" s="50" t="s">
        <v>1947</v>
      </c>
      <c r="V15" s="50" t="s">
        <v>1948</v>
      </c>
      <c r="W15" s="43">
        <v>2</v>
      </c>
      <c r="X15" s="50" t="s">
        <v>1949</v>
      </c>
      <c r="Y15" s="50" t="s">
        <v>1948</v>
      </c>
      <c r="Z15" s="43">
        <v>2</v>
      </c>
      <c r="AA15" s="49">
        <f t="shared" si="0"/>
        <v>2.2000000000000002</v>
      </c>
      <c r="AB15" s="43" t="str">
        <f t="shared" si="1"/>
        <v>SEDANG</v>
      </c>
      <c r="AC15" s="50" t="str">
        <f t="shared" si="2"/>
        <v>PERBAIKAN/REHABILITASI</v>
      </c>
    </row>
    <row r="16" spans="2:29" s="51" customFormat="1" ht="12.6" customHeight="1" x14ac:dyDescent="0.3">
      <c r="B16" s="43">
        <v>3</v>
      </c>
      <c r="C16" s="44">
        <v>24004001</v>
      </c>
      <c r="D16" s="45" t="s">
        <v>1487</v>
      </c>
      <c r="E16" s="45" t="s">
        <v>1635</v>
      </c>
      <c r="F16" s="46" t="s">
        <v>1636</v>
      </c>
      <c r="G16" s="47" t="s">
        <v>1815</v>
      </c>
      <c r="H16" s="47" t="s">
        <v>1821</v>
      </c>
      <c r="I16" s="48">
        <v>17.8</v>
      </c>
      <c r="J16" s="48">
        <v>5.7</v>
      </c>
      <c r="K16" s="49">
        <v>1</v>
      </c>
      <c r="L16" s="50" t="s">
        <v>1907</v>
      </c>
      <c r="M16" s="50" t="s">
        <v>1943</v>
      </c>
      <c r="N16" s="43">
        <v>1</v>
      </c>
      <c r="O16" s="50" t="s">
        <v>1943</v>
      </c>
      <c r="P16" s="50" t="s">
        <v>1945</v>
      </c>
      <c r="Q16" s="43">
        <v>1</v>
      </c>
      <c r="R16" s="50" t="s">
        <v>1942</v>
      </c>
      <c r="S16" s="50" t="s">
        <v>1943</v>
      </c>
      <c r="T16" s="43">
        <v>2</v>
      </c>
      <c r="U16" s="50" t="s">
        <v>1947</v>
      </c>
      <c r="V16" s="50" t="s">
        <v>1948</v>
      </c>
      <c r="W16" s="43">
        <v>2</v>
      </c>
      <c r="X16" s="50" t="s">
        <v>1949</v>
      </c>
      <c r="Y16" s="50" t="s">
        <v>1948</v>
      </c>
      <c r="Z16" s="43">
        <v>3</v>
      </c>
      <c r="AA16" s="49">
        <f t="shared" si="0"/>
        <v>1.8</v>
      </c>
      <c r="AB16" s="43" t="str">
        <f t="shared" si="1"/>
        <v>SEDANG</v>
      </c>
      <c r="AC16" s="50" t="str">
        <f t="shared" si="2"/>
        <v>PERBAIKAN/REHABILITASI</v>
      </c>
    </row>
    <row r="17" spans="2:29" s="51" customFormat="1" ht="15" x14ac:dyDescent="0.3">
      <c r="B17" s="43">
        <v>4</v>
      </c>
      <c r="C17" s="44">
        <v>24006001</v>
      </c>
      <c r="D17" s="45" t="s">
        <v>1490</v>
      </c>
      <c r="E17" s="45" t="s">
        <v>1640</v>
      </c>
      <c r="F17" s="46" t="s">
        <v>1641</v>
      </c>
      <c r="G17" s="47" t="s">
        <v>1822</v>
      </c>
      <c r="H17" s="47" t="s">
        <v>1823</v>
      </c>
      <c r="I17" s="48">
        <v>20</v>
      </c>
      <c r="J17" s="48">
        <v>6</v>
      </c>
      <c r="K17" s="49">
        <v>1</v>
      </c>
      <c r="L17" s="50" t="s">
        <v>1907</v>
      </c>
      <c r="M17" s="50" t="s">
        <v>1943</v>
      </c>
      <c r="N17" s="43">
        <v>1</v>
      </c>
      <c r="O17" s="50" t="s">
        <v>1943</v>
      </c>
      <c r="P17" s="50" t="s">
        <v>1946</v>
      </c>
      <c r="Q17" s="43">
        <v>2</v>
      </c>
      <c r="R17" s="50" t="s">
        <v>1942</v>
      </c>
      <c r="S17" s="50" t="s">
        <v>1943</v>
      </c>
      <c r="T17" s="43">
        <v>3</v>
      </c>
      <c r="U17" s="50" t="s">
        <v>1947</v>
      </c>
      <c r="V17" s="50" t="s">
        <v>1948</v>
      </c>
      <c r="W17" s="43">
        <v>1</v>
      </c>
      <c r="X17" s="50" t="s">
        <v>1949</v>
      </c>
      <c r="Y17" s="50" t="s">
        <v>1948</v>
      </c>
      <c r="Z17" s="43">
        <v>1</v>
      </c>
      <c r="AA17" s="49">
        <f t="shared" si="0"/>
        <v>1.6</v>
      </c>
      <c r="AB17" s="43" t="str">
        <f t="shared" si="1"/>
        <v>SEDANG</v>
      </c>
      <c r="AC17" s="50" t="str">
        <f t="shared" si="2"/>
        <v>PERBAIKAN/REHABILITASI</v>
      </c>
    </row>
    <row r="18" spans="2:29" s="51" customFormat="1" ht="15" x14ac:dyDescent="0.3">
      <c r="B18" s="43">
        <v>5</v>
      </c>
      <c r="C18" s="44">
        <v>24007001</v>
      </c>
      <c r="D18" s="45" t="s">
        <v>1493</v>
      </c>
      <c r="E18" s="45" t="s">
        <v>1644</v>
      </c>
      <c r="F18" s="46" t="s">
        <v>1645</v>
      </c>
      <c r="G18" s="47" t="s">
        <v>1822</v>
      </c>
      <c r="H18" s="47" t="s">
        <v>1825</v>
      </c>
      <c r="I18" s="48">
        <v>13.85</v>
      </c>
      <c r="J18" s="48">
        <v>5.85</v>
      </c>
      <c r="K18" s="49">
        <v>1</v>
      </c>
      <c r="L18" s="50" t="s">
        <v>1907</v>
      </c>
      <c r="M18" s="50" t="s">
        <v>1943</v>
      </c>
      <c r="N18" s="43">
        <v>1</v>
      </c>
      <c r="O18" s="50" t="s">
        <v>1943</v>
      </c>
      <c r="P18" s="50" t="s">
        <v>1943</v>
      </c>
      <c r="Q18" s="43">
        <v>2</v>
      </c>
      <c r="R18" s="50" t="s">
        <v>1942</v>
      </c>
      <c r="S18" s="50" t="s">
        <v>1943</v>
      </c>
      <c r="T18" s="43">
        <v>1</v>
      </c>
      <c r="U18" s="50" t="s">
        <v>1947</v>
      </c>
      <c r="V18" s="50" t="s">
        <v>1948</v>
      </c>
      <c r="W18" s="43">
        <v>2</v>
      </c>
      <c r="X18" s="50" t="s">
        <v>1949</v>
      </c>
      <c r="Y18" s="50" t="s">
        <v>1948</v>
      </c>
      <c r="Z18" s="43">
        <v>2</v>
      </c>
      <c r="AA18" s="49">
        <f t="shared" si="0"/>
        <v>1.6</v>
      </c>
      <c r="AB18" s="43" t="str">
        <f t="shared" si="1"/>
        <v>SEDANG</v>
      </c>
      <c r="AC18" s="50" t="str">
        <f t="shared" si="2"/>
        <v>PERBAIKAN/REHABILITASI</v>
      </c>
    </row>
    <row r="19" spans="2:29" s="51" customFormat="1" ht="15" x14ac:dyDescent="0.3">
      <c r="B19" s="43">
        <v>6</v>
      </c>
      <c r="C19" s="44">
        <v>24012001</v>
      </c>
      <c r="D19" s="45" t="s">
        <v>1495</v>
      </c>
      <c r="E19" s="45" t="s">
        <v>1648</v>
      </c>
      <c r="F19" s="46" t="s">
        <v>1649</v>
      </c>
      <c r="G19" s="47" t="s">
        <v>1828</v>
      </c>
      <c r="H19" s="47" t="s">
        <v>1829</v>
      </c>
      <c r="I19" s="48">
        <v>6.9</v>
      </c>
      <c r="J19" s="48">
        <v>6.1</v>
      </c>
      <c r="K19" s="49">
        <v>1</v>
      </c>
      <c r="L19" s="50" t="s">
        <v>1918</v>
      </c>
      <c r="M19" s="50" t="s">
        <v>1943</v>
      </c>
      <c r="N19" s="43">
        <v>2</v>
      </c>
      <c r="O19" s="50" t="s">
        <v>1943</v>
      </c>
      <c r="P19" s="50" t="s">
        <v>1943</v>
      </c>
      <c r="Q19" s="43">
        <v>2</v>
      </c>
      <c r="R19" s="50" t="s">
        <v>1942</v>
      </c>
      <c r="S19" s="50" t="s">
        <v>1943</v>
      </c>
      <c r="T19" s="43">
        <v>2</v>
      </c>
      <c r="U19" s="50" t="s">
        <v>1947</v>
      </c>
      <c r="V19" s="50" t="s">
        <v>1948</v>
      </c>
      <c r="W19" s="43">
        <v>1</v>
      </c>
      <c r="X19" s="50" t="s">
        <v>1949</v>
      </c>
      <c r="Y19" s="50" t="s">
        <v>1948</v>
      </c>
      <c r="Z19" s="43">
        <v>1</v>
      </c>
      <c r="AA19" s="49">
        <f t="shared" si="0"/>
        <v>1.6</v>
      </c>
      <c r="AB19" s="43" t="str">
        <f t="shared" si="1"/>
        <v>SEDANG</v>
      </c>
      <c r="AC19" s="50" t="str">
        <f t="shared" si="2"/>
        <v>PERBAIKAN/REHABILITASI</v>
      </c>
    </row>
    <row r="20" spans="2:29" ht="15" x14ac:dyDescent="0.3">
      <c r="B20" s="43">
        <v>7</v>
      </c>
      <c r="C20" s="26">
        <v>24012003</v>
      </c>
      <c r="D20" s="27" t="s">
        <v>1497</v>
      </c>
      <c r="E20" s="27" t="s">
        <v>1648</v>
      </c>
      <c r="F20" s="1" t="s">
        <v>1651</v>
      </c>
      <c r="G20" s="4" t="s">
        <v>1828</v>
      </c>
      <c r="H20" s="4" t="s">
        <v>1830</v>
      </c>
      <c r="I20" s="40">
        <v>17.5</v>
      </c>
      <c r="J20" s="40">
        <v>5.7</v>
      </c>
      <c r="K20" s="41">
        <v>1</v>
      </c>
      <c r="L20" s="42" t="s">
        <v>1907</v>
      </c>
      <c r="M20" s="42" t="s">
        <v>1943</v>
      </c>
      <c r="N20" s="39">
        <v>1</v>
      </c>
      <c r="O20" s="42" t="s">
        <v>1943</v>
      </c>
      <c r="P20" s="42" t="s">
        <v>1946</v>
      </c>
      <c r="Q20" s="39">
        <v>2</v>
      </c>
      <c r="R20" s="42" t="s">
        <v>1942</v>
      </c>
      <c r="S20" s="42" t="s">
        <v>1943</v>
      </c>
      <c r="T20" s="39">
        <v>3</v>
      </c>
      <c r="U20" s="42" t="s">
        <v>1947</v>
      </c>
      <c r="V20" s="42" t="s">
        <v>1948</v>
      </c>
      <c r="W20" s="39">
        <v>2</v>
      </c>
      <c r="X20" s="42" t="s">
        <v>1949</v>
      </c>
      <c r="Y20" s="42" t="s">
        <v>1948</v>
      </c>
      <c r="Z20" s="39">
        <v>2</v>
      </c>
      <c r="AA20" s="41">
        <f t="shared" si="0"/>
        <v>2</v>
      </c>
      <c r="AB20" s="39" t="str">
        <f t="shared" si="1"/>
        <v>SEDANG</v>
      </c>
      <c r="AC20" s="42" t="str">
        <f t="shared" si="2"/>
        <v>PERBAIKAN/REHABILITASI</v>
      </c>
    </row>
    <row r="21" spans="2:29" ht="15" x14ac:dyDescent="0.3">
      <c r="B21" s="43">
        <v>8</v>
      </c>
      <c r="C21" s="26">
        <v>24012009</v>
      </c>
      <c r="D21" s="27" t="s">
        <v>1503</v>
      </c>
      <c r="E21" s="27" t="s">
        <v>1648</v>
      </c>
      <c r="F21" s="1" t="s">
        <v>1657</v>
      </c>
      <c r="G21" s="4" t="s">
        <v>1828</v>
      </c>
      <c r="H21" s="4" t="s">
        <v>1831</v>
      </c>
      <c r="I21" s="40">
        <v>17</v>
      </c>
      <c r="J21" s="40">
        <v>5.58</v>
      </c>
      <c r="K21" s="41">
        <v>1</v>
      </c>
      <c r="L21" s="42" t="s">
        <v>1920</v>
      </c>
      <c r="M21" s="42" t="s">
        <v>1942</v>
      </c>
      <c r="N21" s="39">
        <v>1</v>
      </c>
      <c r="O21" s="42" t="s">
        <v>1943</v>
      </c>
      <c r="P21" s="42" t="s">
        <v>1943</v>
      </c>
      <c r="Q21" s="39">
        <v>1</v>
      </c>
      <c r="R21" s="42" t="s">
        <v>1942</v>
      </c>
      <c r="S21" s="42" t="s">
        <v>1943</v>
      </c>
      <c r="T21" s="39">
        <v>3</v>
      </c>
      <c r="U21" s="42" t="s">
        <v>1947</v>
      </c>
      <c r="V21" s="42" t="s">
        <v>1948</v>
      </c>
      <c r="W21" s="39">
        <v>1</v>
      </c>
      <c r="X21" s="42" t="s">
        <v>1949</v>
      </c>
      <c r="Y21" s="42" t="s">
        <v>1948</v>
      </c>
      <c r="Z21" s="39">
        <v>2</v>
      </c>
      <c r="AA21" s="41">
        <f t="shared" si="0"/>
        <v>1.6</v>
      </c>
      <c r="AB21" s="39" t="str">
        <f t="shared" si="1"/>
        <v>SEDANG</v>
      </c>
      <c r="AC21" s="42" t="str">
        <f t="shared" si="2"/>
        <v>PERBAIKAN/REHABILITASI</v>
      </c>
    </row>
    <row r="22" spans="2:29" ht="15" x14ac:dyDescent="0.3">
      <c r="B22" s="43">
        <v>9</v>
      </c>
      <c r="C22" s="26">
        <v>24025002</v>
      </c>
      <c r="D22" s="27" t="s">
        <v>1513</v>
      </c>
      <c r="E22" s="27" t="s">
        <v>1672</v>
      </c>
      <c r="F22" s="1" t="s">
        <v>1674</v>
      </c>
      <c r="G22" s="4" t="s">
        <v>1832</v>
      </c>
      <c r="H22" s="4" t="s">
        <v>1833</v>
      </c>
      <c r="I22" s="40">
        <v>18.5</v>
      </c>
      <c r="J22" s="40">
        <v>5.8</v>
      </c>
      <c r="K22" s="41">
        <v>1</v>
      </c>
      <c r="L22" s="42" t="s">
        <v>1907</v>
      </c>
      <c r="M22" s="42" t="s">
        <v>1943</v>
      </c>
      <c r="N22" s="39">
        <v>1</v>
      </c>
      <c r="O22" s="42" t="s">
        <v>1943</v>
      </c>
      <c r="P22" s="42" t="s">
        <v>1946</v>
      </c>
      <c r="Q22" s="39">
        <v>2</v>
      </c>
      <c r="R22" s="42" t="s">
        <v>1942</v>
      </c>
      <c r="S22" s="42" t="s">
        <v>1943</v>
      </c>
      <c r="T22" s="39">
        <v>3</v>
      </c>
      <c r="U22" s="42" t="s">
        <v>1947</v>
      </c>
      <c r="V22" s="42" t="s">
        <v>1948</v>
      </c>
      <c r="W22" s="39">
        <v>1</v>
      </c>
      <c r="X22" s="42" t="s">
        <v>1949</v>
      </c>
      <c r="Y22" s="42" t="s">
        <v>1948</v>
      </c>
      <c r="Z22" s="39">
        <v>1</v>
      </c>
      <c r="AA22" s="41">
        <f t="shared" si="0"/>
        <v>1.6</v>
      </c>
      <c r="AB22" s="39" t="str">
        <f t="shared" si="1"/>
        <v>SEDANG</v>
      </c>
      <c r="AC22" s="42" t="str">
        <f t="shared" si="2"/>
        <v>PERBAIKAN/REHABILITASI</v>
      </c>
    </row>
    <row r="23" spans="2:29" ht="15" x14ac:dyDescent="0.3">
      <c r="B23" s="43">
        <v>10</v>
      </c>
      <c r="C23" s="26">
        <v>24034005</v>
      </c>
      <c r="D23" s="27" t="s">
        <v>1524</v>
      </c>
      <c r="E23" s="27" t="s">
        <v>1684</v>
      </c>
      <c r="F23" s="1" t="s">
        <v>1689</v>
      </c>
      <c r="G23" s="4" t="s">
        <v>1819</v>
      </c>
      <c r="H23" s="4" t="s">
        <v>1848</v>
      </c>
      <c r="I23" s="40">
        <v>8.85</v>
      </c>
      <c r="J23" s="40">
        <v>4</v>
      </c>
      <c r="K23" s="41">
        <v>1</v>
      </c>
      <c r="L23" s="42" t="s">
        <v>1920</v>
      </c>
      <c r="M23" s="42" t="s">
        <v>1942</v>
      </c>
      <c r="N23" s="39">
        <v>2</v>
      </c>
      <c r="O23" s="42" t="s">
        <v>1943</v>
      </c>
      <c r="P23" s="42" t="s">
        <v>1943</v>
      </c>
      <c r="Q23" s="39">
        <v>2</v>
      </c>
      <c r="R23" s="42" t="s">
        <v>1942</v>
      </c>
      <c r="S23" s="42" t="s">
        <v>1943</v>
      </c>
      <c r="T23" s="39">
        <v>1</v>
      </c>
      <c r="U23" s="42" t="s">
        <v>1947</v>
      </c>
      <c r="V23" s="42" t="s">
        <v>1948</v>
      </c>
      <c r="W23" s="39">
        <v>2</v>
      </c>
      <c r="X23" s="42" t="s">
        <v>1949</v>
      </c>
      <c r="Y23" s="42" t="s">
        <v>1948</v>
      </c>
      <c r="Z23" s="39">
        <v>2</v>
      </c>
      <c r="AA23" s="41">
        <f t="shared" si="0"/>
        <v>1.8</v>
      </c>
      <c r="AB23" s="39" t="str">
        <f t="shared" si="1"/>
        <v>SEDANG</v>
      </c>
      <c r="AC23" s="42" t="str">
        <f t="shared" si="2"/>
        <v>PERBAIKAN/REHABILITASI</v>
      </c>
    </row>
    <row r="24" spans="2:29" ht="15" x14ac:dyDescent="0.3">
      <c r="B24" s="43">
        <v>11</v>
      </c>
      <c r="C24" s="26">
        <v>24044002</v>
      </c>
      <c r="D24" s="27" t="s">
        <v>1536</v>
      </c>
      <c r="E24" s="27" t="s">
        <v>1704</v>
      </c>
      <c r="F24" s="1" t="s">
        <v>1706</v>
      </c>
      <c r="G24" s="4" t="s">
        <v>1839</v>
      </c>
      <c r="H24" s="4" t="s">
        <v>1857</v>
      </c>
      <c r="I24" s="40">
        <v>5.7</v>
      </c>
      <c r="J24" s="40">
        <v>4.7</v>
      </c>
      <c r="K24" s="41">
        <v>1</v>
      </c>
      <c r="L24" s="42" t="s">
        <v>1925</v>
      </c>
      <c r="M24" s="42" t="s">
        <v>1943</v>
      </c>
      <c r="N24" s="39">
        <v>1</v>
      </c>
      <c r="O24" s="42" t="s">
        <v>1943</v>
      </c>
      <c r="P24" s="42" t="s">
        <v>1943</v>
      </c>
      <c r="Q24" s="39">
        <v>2</v>
      </c>
      <c r="R24" s="42" t="s">
        <v>1942</v>
      </c>
      <c r="S24" s="42" t="s">
        <v>1943</v>
      </c>
      <c r="T24" s="39">
        <v>3</v>
      </c>
      <c r="U24" s="42" t="s">
        <v>1947</v>
      </c>
      <c r="V24" s="42" t="s">
        <v>1948</v>
      </c>
      <c r="W24" s="39">
        <v>2</v>
      </c>
      <c r="X24" s="42" t="s">
        <v>1949</v>
      </c>
      <c r="Y24" s="42" t="s">
        <v>1948</v>
      </c>
      <c r="Z24" s="39">
        <v>2</v>
      </c>
      <c r="AA24" s="41">
        <f t="shared" ref="AA24:AA36" si="3">AVERAGE(N24,Q24,T24,W24,Z24)</f>
        <v>2</v>
      </c>
      <c r="AB24" s="39" t="str">
        <f t="shared" ref="AB24:AB36" si="4">IF(AND(AA24&gt;=0,AA24&lt;=0.5),"BAIK SEKALI",IF(AND(AA24&gt;0.6,AA24&lt;=1.5),"BAIK",IF(AND(AA24&gt;1.5,AA24&lt;=2.5),"SEDANG",IF(AND(AA24&gt;2.5,AA24&lt;=3.5),"RUSAK RINGAN",IF(AND(AA24&gt;3.6,AA24&lt;=4.5),"KRITIS",IF(AND(AA24&gt;4.6,AA24&lt;=5),"RUNTUH"))))))</f>
        <v>SEDANG</v>
      </c>
      <c r="AC24" s="42" t="str">
        <f t="shared" ref="AC24:AC36" si="5">IF(AND(AA24&gt;=0,AA24&lt;=0.5),"PEMELIHARAAN RUTIN",IF(AND(AA24&gt;0.06,AA24&lt;=1.5),"PEMELIHARAAN RUTIN *)",IF(AND(AA24&gt;1.5,AA24&lt;=2.5),"PERBAIKAN/REHABILITASI",IF(AND(AA24&gt;2.5,AA24&lt;=3.5),"REHABILITASI",IF(AND(AA24&gt;3.5,AA24&lt;=4.5),"PENGGANTIAN",IF(AND(AA24&gt;4.6,AA24&lt;=5),"PEMBANGUNAN JEMBATAN BARU",0))))))</f>
        <v>PERBAIKAN/REHABILITASI</v>
      </c>
    </row>
    <row r="25" spans="2:29" ht="15" x14ac:dyDescent="0.3">
      <c r="B25" s="43">
        <v>12</v>
      </c>
      <c r="C25" s="26">
        <v>24045001</v>
      </c>
      <c r="D25" s="27" t="s">
        <v>1537</v>
      </c>
      <c r="E25" s="27" t="s">
        <v>1708</v>
      </c>
      <c r="F25" s="1" t="s">
        <v>1709</v>
      </c>
      <c r="G25" s="4" t="s">
        <v>1826</v>
      </c>
      <c r="H25" s="4" t="s">
        <v>1826</v>
      </c>
      <c r="I25" s="40">
        <v>10.8</v>
      </c>
      <c r="J25" s="40">
        <v>4.9000000000000004</v>
      </c>
      <c r="K25" s="41">
        <v>1</v>
      </c>
      <c r="L25" s="42" t="s">
        <v>1907</v>
      </c>
      <c r="M25" s="42" t="s">
        <v>1943</v>
      </c>
      <c r="N25" s="39">
        <v>1</v>
      </c>
      <c r="O25" s="42" t="s">
        <v>1943</v>
      </c>
      <c r="P25" s="42" t="s">
        <v>1946</v>
      </c>
      <c r="Q25" s="39">
        <v>2</v>
      </c>
      <c r="R25" s="42" t="s">
        <v>1942</v>
      </c>
      <c r="S25" s="42" t="s">
        <v>1943</v>
      </c>
      <c r="T25" s="39">
        <v>2</v>
      </c>
      <c r="U25" s="42" t="s">
        <v>1947</v>
      </c>
      <c r="V25" s="42" t="s">
        <v>1948</v>
      </c>
      <c r="W25" s="39">
        <v>2</v>
      </c>
      <c r="X25" s="42" t="s">
        <v>1949</v>
      </c>
      <c r="Y25" s="42" t="s">
        <v>1948</v>
      </c>
      <c r="Z25" s="39">
        <v>2</v>
      </c>
      <c r="AA25" s="41">
        <f t="shared" si="3"/>
        <v>1.8</v>
      </c>
      <c r="AB25" s="39" t="str">
        <f t="shared" si="4"/>
        <v>SEDANG</v>
      </c>
      <c r="AC25" s="42" t="str">
        <f t="shared" si="5"/>
        <v>PERBAIKAN/REHABILITASI</v>
      </c>
    </row>
    <row r="26" spans="2:29" ht="15" x14ac:dyDescent="0.3">
      <c r="B26" s="43">
        <v>13</v>
      </c>
      <c r="C26" s="26">
        <v>24048002</v>
      </c>
      <c r="D26" s="27" t="s">
        <v>1506</v>
      </c>
      <c r="E26" s="27" t="s">
        <v>1712</v>
      </c>
      <c r="F26" s="1" t="s">
        <v>1714</v>
      </c>
      <c r="G26" s="4" t="s">
        <v>1858</v>
      </c>
      <c r="H26" s="4" t="s">
        <v>1860</v>
      </c>
      <c r="I26" s="40">
        <v>13.2</v>
      </c>
      <c r="J26" s="40">
        <v>6.1</v>
      </c>
      <c r="K26" s="41">
        <v>1</v>
      </c>
      <c r="L26" s="42" t="s">
        <v>1907</v>
      </c>
      <c r="M26" s="42" t="s">
        <v>1943</v>
      </c>
      <c r="N26" s="39">
        <v>2</v>
      </c>
      <c r="O26" s="42" t="s">
        <v>1943</v>
      </c>
      <c r="P26" s="42" t="s">
        <v>1943</v>
      </c>
      <c r="Q26" s="39">
        <v>1</v>
      </c>
      <c r="R26" s="42" t="s">
        <v>1942</v>
      </c>
      <c r="S26" s="42" t="s">
        <v>1943</v>
      </c>
      <c r="T26" s="39">
        <v>3</v>
      </c>
      <c r="U26" s="42" t="s">
        <v>1947</v>
      </c>
      <c r="V26" s="42" t="s">
        <v>1948</v>
      </c>
      <c r="W26" s="39">
        <v>1</v>
      </c>
      <c r="X26" s="42" t="s">
        <v>1949</v>
      </c>
      <c r="Y26" s="42" t="s">
        <v>1948</v>
      </c>
      <c r="Z26" s="39">
        <v>1</v>
      </c>
      <c r="AA26" s="41">
        <f t="shared" si="3"/>
        <v>1.6</v>
      </c>
      <c r="AB26" s="39" t="str">
        <f t="shared" si="4"/>
        <v>SEDANG</v>
      </c>
      <c r="AC26" s="42" t="str">
        <f t="shared" si="5"/>
        <v>PERBAIKAN/REHABILITASI</v>
      </c>
    </row>
    <row r="27" spans="2:29" ht="15" x14ac:dyDescent="0.3">
      <c r="B27" s="43">
        <v>14</v>
      </c>
      <c r="C27" s="26">
        <v>24048003</v>
      </c>
      <c r="D27" s="27" t="s">
        <v>1499</v>
      </c>
      <c r="E27" s="27" t="s">
        <v>1712</v>
      </c>
      <c r="F27" s="1" t="s">
        <v>1715</v>
      </c>
      <c r="G27" s="4" t="s">
        <v>1858</v>
      </c>
      <c r="H27" s="4" t="s">
        <v>1861</v>
      </c>
      <c r="I27" s="40">
        <v>6.9</v>
      </c>
      <c r="J27" s="40">
        <v>4.2</v>
      </c>
      <c r="K27" s="41">
        <v>1</v>
      </c>
      <c r="L27" s="42" t="s">
        <v>1925</v>
      </c>
      <c r="M27" s="42" t="s">
        <v>1943</v>
      </c>
      <c r="N27" s="39">
        <v>2</v>
      </c>
      <c r="O27" s="42" t="s">
        <v>1943</v>
      </c>
      <c r="P27" s="42" t="s">
        <v>1943</v>
      </c>
      <c r="Q27" s="39">
        <v>2</v>
      </c>
      <c r="R27" s="42" t="s">
        <v>1942</v>
      </c>
      <c r="S27" s="42" t="s">
        <v>1943</v>
      </c>
      <c r="T27" s="39">
        <v>3</v>
      </c>
      <c r="U27" s="42" t="s">
        <v>1947</v>
      </c>
      <c r="V27" s="42" t="s">
        <v>1948</v>
      </c>
      <c r="W27" s="39">
        <v>2</v>
      </c>
      <c r="X27" s="42" t="s">
        <v>1949</v>
      </c>
      <c r="Y27" s="42" t="s">
        <v>1948</v>
      </c>
      <c r="Z27" s="39">
        <v>2</v>
      </c>
      <c r="AA27" s="41">
        <f t="shared" si="3"/>
        <v>2.2000000000000002</v>
      </c>
      <c r="AB27" s="39" t="str">
        <f t="shared" si="4"/>
        <v>SEDANG</v>
      </c>
      <c r="AC27" s="42" t="str">
        <f t="shared" si="5"/>
        <v>PERBAIKAN/REHABILITASI</v>
      </c>
    </row>
    <row r="28" spans="2:29" ht="15" x14ac:dyDescent="0.3">
      <c r="B28" s="43">
        <v>15</v>
      </c>
      <c r="C28" s="26">
        <v>24055001</v>
      </c>
      <c r="D28" s="27" t="s">
        <v>1549</v>
      </c>
      <c r="E28" s="27" t="s">
        <v>1729</v>
      </c>
      <c r="F28" s="1" t="s">
        <v>1730</v>
      </c>
      <c r="G28" s="4" t="s">
        <v>1865</v>
      </c>
      <c r="H28" s="4" t="s">
        <v>1867</v>
      </c>
      <c r="I28" s="40">
        <v>8.6999999999999993</v>
      </c>
      <c r="J28" s="40">
        <v>4.8</v>
      </c>
      <c r="K28" s="41">
        <v>1</v>
      </c>
      <c r="L28" s="42" t="s">
        <v>1907</v>
      </c>
      <c r="M28" s="42" t="s">
        <v>1943</v>
      </c>
      <c r="N28" s="39">
        <v>1</v>
      </c>
      <c r="O28" s="42" t="s">
        <v>1943</v>
      </c>
      <c r="P28" s="42" t="s">
        <v>1945</v>
      </c>
      <c r="Q28" s="39">
        <v>1</v>
      </c>
      <c r="R28" s="42" t="s">
        <v>1942</v>
      </c>
      <c r="S28" s="42" t="s">
        <v>1943</v>
      </c>
      <c r="T28" s="39">
        <v>2</v>
      </c>
      <c r="U28" s="42" t="s">
        <v>1947</v>
      </c>
      <c r="V28" s="42" t="s">
        <v>1948</v>
      </c>
      <c r="W28" s="39">
        <v>3</v>
      </c>
      <c r="X28" s="42" t="s">
        <v>1949</v>
      </c>
      <c r="Y28" s="42" t="s">
        <v>1948</v>
      </c>
      <c r="Z28" s="39">
        <v>3</v>
      </c>
      <c r="AA28" s="41">
        <f t="shared" si="3"/>
        <v>2</v>
      </c>
      <c r="AB28" s="39" t="str">
        <f t="shared" si="4"/>
        <v>SEDANG</v>
      </c>
      <c r="AC28" s="42" t="str">
        <f t="shared" si="5"/>
        <v>PERBAIKAN/REHABILITASI</v>
      </c>
    </row>
    <row r="29" spans="2:29" s="51" customFormat="1" ht="15" x14ac:dyDescent="0.3">
      <c r="B29" s="43">
        <v>16</v>
      </c>
      <c r="C29" s="44">
        <v>24056004</v>
      </c>
      <c r="D29" s="45" t="s">
        <v>1544</v>
      </c>
      <c r="E29" s="45" t="s">
        <v>1734</v>
      </c>
      <c r="F29" s="46" t="s">
        <v>1738</v>
      </c>
      <c r="G29" s="47" t="s">
        <v>1869</v>
      </c>
      <c r="H29" s="47" t="s">
        <v>1872</v>
      </c>
      <c r="I29" s="48">
        <v>12.9</v>
      </c>
      <c r="J29" s="48">
        <v>4.8</v>
      </c>
      <c r="K29" s="49">
        <v>1</v>
      </c>
      <c r="L29" s="50" t="s">
        <v>1920</v>
      </c>
      <c r="M29" s="50" t="s">
        <v>1942</v>
      </c>
      <c r="N29" s="43">
        <v>2</v>
      </c>
      <c r="O29" s="50" t="s">
        <v>1943</v>
      </c>
      <c r="P29" s="50" t="s">
        <v>1946</v>
      </c>
      <c r="Q29" s="43">
        <v>1</v>
      </c>
      <c r="R29" s="50" t="s">
        <v>1942</v>
      </c>
      <c r="S29" s="50" t="s">
        <v>1943</v>
      </c>
      <c r="T29" s="43">
        <v>3</v>
      </c>
      <c r="U29" s="50" t="s">
        <v>1947</v>
      </c>
      <c r="V29" s="50" t="s">
        <v>1948</v>
      </c>
      <c r="W29" s="43">
        <v>3</v>
      </c>
      <c r="X29" s="50" t="s">
        <v>1949</v>
      </c>
      <c r="Y29" s="50" t="s">
        <v>1948</v>
      </c>
      <c r="Z29" s="43">
        <v>3</v>
      </c>
      <c r="AA29" s="49">
        <f t="shared" si="3"/>
        <v>2.4</v>
      </c>
      <c r="AB29" s="43" t="str">
        <f t="shared" si="4"/>
        <v>SEDANG</v>
      </c>
      <c r="AC29" s="50" t="str">
        <f t="shared" si="5"/>
        <v>PERBAIKAN/REHABILITASI</v>
      </c>
    </row>
    <row r="30" spans="2:29" s="51" customFormat="1" ht="15" x14ac:dyDescent="0.3">
      <c r="B30" s="43">
        <v>17</v>
      </c>
      <c r="C30" s="44">
        <v>24057002</v>
      </c>
      <c r="D30" s="45" t="s">
        <v>1556</v>
      </c>
      <c r="E30" s="45" t="s">
        <v>1739</v>
      </c>
      <c r="F30" s="46" t="s">
        <v>1741</v>
      </c>
      <c r="G30" s="47" t="s">
        <v>1869</v>
      </c>
      <c r="H30" s="47" t="s">
        <v>1875</v>
      </c>
      <c r="I30" s="48">
        <v>10.9</v>
      </c>
      <c r="J30" s="48">
        <v>5.85</v>
      </c>
      <c r="K30" s="49">
        <v>1</v>
      </c>
      <c r="L30" s="50" t="s">
        <v>1920</v>
      </c>
      <c r="M30" s="50" t="s">
        <v>1942</v>
      </c>
      <c r="N30" s="43">
        <v>2</v>
      </c>
      <c r="O30" s="50" t="s">
        <v>1943</v>
      </c>
      <c r="P30" s="50" t="s">
        <v>1945</v>
      </c>
      <c r="Q30" s="43">
        <v>1</v>
      </c>
      <c r="R30" s="50" t="s">
        <v>1942</v>
      </c>
      <c r="S30" s="50" t="s">
        <v>1943</v>
      </c>
      <c r="T30" s="43">
        <v>1</v>
      </c>
      <c r="U30" s="50" t="s">
        <v>1947</v>
      </c>
      <c r="V30" s="50" t="s">
        <v>1948</v>
      </c>
      <c r="W30" s="43">
        <v>3</v>
      </c>
      <c r="X30" s="50" t="s">
        <v>1949</v>
      </c>
      <c r="Y30" s="50" t="s">
        <v>1948</v>
      </c>
      <c r="Z30" s="43">
        <v>3</v>
      </c>
      <c r="AA30" s="49">
        <f t="shared" si="3"/>
        <v>2</v>
      </c>
      <c r="AB30" s="43" t="str">
        <f t="shared" si="4"/>
        <v>SEDANG</v>
      </c>
      <c r="AC30" s="50" t="str">
        <f t="shared" si="5"/>
        <v>PERBAIKAN/REHABILITASI</v>
      </c>
    </row>
    <row r="31" spans="2:29" s="51" customFormat="1" ht="15" x14ac:dyDescent="0.3">
      <c r="B31" s="43">
        <v>18</v>
      </c>
      <c r="C31" s="44">
        <v>24057003</v>
      </c>
      <c r="D31" s="45" t="s">
        <v>1557</v>
      </c>
      <c r="E31" s="45" t="s">
        <v>1739</v>
      </c>
      <c r="F31" s="46" t="s">
        <v>1742</v>
      </c>
      <c r="G31" s="47" t="s">
        <v>1869</v>
      </c>
      <c r="H31" s="47" t="s">
        <v>1875</v>
      </c>
      <c r="I31" s="48">
        <v>11.13</v>
      </c>
      <c r="J31" s="48">
        <v>5.75</v>
      </c>
      <c r="K31" s="49">
        <v>1</v>
      </c>
      <c r="L31" s="50" t="s">
        <v>1920</v>
      </c>
      <c r="M31" s="50" t="s">
        <v>1942</v>
      </c>
      <c r="N31" s="43">
        <v>1</v>
      </c>
      <c r="O31" s="50" t="s">
        <v>1943</v>
      </c>
      <c r="P31" s="50" t="s">
        <v>1943</v>
      </c>
      <c r="Q31" s="43">
        <v>1</v>
      </c>
      <c r="R31" s="50" t="s">
        <v>1942</v>
      </c>
      <c r="S31" s="50" t="s">
        <v>1943</v>
      </c>
      <c r="T31" s="43">
        <v>1</v>
      </c>
      <c r="U31" s="50" t="s">
        <v>1947</v>
      </c>
      <c r="V31" s="50" t="s">
        <v>1948</v>
      </c>
      <c r="W31" s="43">
        <v>2</v>
      </c>
      <c r="X31" s="50" t="s">
        <v>1949</v>
      </c>
      <c r="Y31" s="50" t="s">
        <v>1948</v>
      </c>
      <c r="Z31" s="43">
        <v>3</v>
      </c>
      <c r="AA31" s="49">
        <f t="shared" si="3"/>
        <v>1.6</v>
      </c>
      <c r="AB31" s="43" t="str">
        <f t="shared" si="4"/>
        <v>SEDANG</v>
      </c>
      <c r="AC31" s="50" t="str">
        <f t="shared" si="5"/>
        <v>PERBAIKAN/REHABILITASI</v>
      </c>
    </row>
    <row r="32" spans="2:29" s="51" customFormat="1" ht="15" x14ac:dyDescent="0.3">
      <c r="B32" s="43">
        <v>19</v>
      </c>
      <c r="C32" s="44">
        <v>24058001</v>
      </c>
      <c r="D32" s="45" t="s">
        <v>1560</v>
      </c>
      <c r="E32" s="45" t="s">
        <v>1745</v>
      </c>
      <c r="F32" s="46" t="s">
        <v>1746</v>
      </c>
      <c r="G32" s="47" t="s">
        <v>1869</v>
      </c>
      <c r="H32" s="47" t="s">
        <v>1871</v>
      </c>
      <c r="I32" s="48">
        <v>10.8</v>
      </c>
      <c r="J32" s="48">
        <v>5.4</v>
      </c>
      <c r="K32" s="49">
        <v>1</v>
      </c>
      <c r="L32" s="50" t="s">
        <v>1920</v>
      </c>
      <c r="M32" s="50" t="s">
        <v>1942</v>
      </c>
      <c r="N32" s="43">
        <v>1</v>
      </c>
      <c r="O32" s="50" t="s">
        <v>1943</v>
      </c>
      <c r="P32" s="50" t="s">
        <v>1943</v>
      </c>
      <c r="Q32" s="43">
        <v>1</v>
      </c>
      <c r="R32" s="50" t="s">
        <v>1942</v>
      </c>
      <c r="S32" s="50" t="s">
        <v>1943</v>
      </c>
      <c r="T32" s="43">
        <v>2</v>
      </c>
      <c r="U32" s="50" t="s">
        <v>1947</v>
      </c>
      <c r="V32" s="50" t="s">
        <v>1948</v>
      </c>
      <c r="W32" s="43">
        <v>2</v>
      </c>
      <c r="X32" s="50" t="s">
        <v>1949</v>
      </c>
      <c r="Y32" s="50" t="s">
        <v>1948</v>
      </c>
      <c r="Z32" s="43">
        <v>2</v>
      </c>
      <c r="AA32" s="49">
        <f t="shared" si="3"/>
        <v>1.6</v>
      </c>
      <c r="AB32" s="43" t="str">
        <f t="shared" si="4"/>
        <v>SEDANG</v>
      </c>
      <c r="AC32" s="50" t="str">
        <f t="shared" si="5"/>
        <v>PERBAIKAN/REHABILITASI</v>
      </c>
    </row>
    <row r="33" spans="2:29" s="51" customFormat="1" ht="14.4" customHeight="1" x14ac:dyDescent="0.3">
      <c r="B33" s="43">
        <v>20</v>
      </c>
      <c r="C33" s="44">
        <v>24058005</v>
      </c>
      <c r="D33" s="45" t="s">
        <v>1564</v>
      </c>
      <c r="E33" s="45" t="s">
        <v>1745</v>
      </c>
      <c r="F33" s="46" t="s">
        <v>1750</v>
      </c>
      <c r="G33" s="47" t="s">
        <v>1869</v>
      </c>
      <c r="H33" s="47" t="s">
        <v>1876</v>
      </c>
      <c r="I33" s="48">
        <v>11</v>
      </c>
      <c r="J33" s="48">
        <v>5.4</v>
      </c>
      <c r="K33" s="49">
        <v>1</v>
      </c>
      <c r="L33" s="50" t="s">
        <v>1920</v>
      </c>
      <c r="M33" s="50" t="s">
        <v>1942</v>
      </c>
      <c r="N33" s="43">
        <v>1</v>
      </c>
      <c r="O33" s="50" t="s">
        <v>1943</v>
      </c>
      <c r="P33" s="50" t="s">
        <v>1945</v>
      </c>
      <c r="Q33" s="43">
        <v>1</v>
      </c>
      <c r="R33" s="50" t="s">
        <v>1942</v>
      </c>
      <c r="S33" s="50" t="s">
        <v>1943</v>
      </c>
      <c r="T33" s="43">
        <v>2</v>
      </c>
      <c r="U33" s="50" t="s">
        <v>1947</v>
      </c>
      <c r="V33" s="50" t="s">
        <v>1948</v>
      </c>
      <c r="W33" s="43">
        <v>2</v>
      </c>
      <c r="X33" s="50" t="s">
        <v>1949</v>
      </c>
      <c r="Y33" s="50" t="s">
        <v>1948</v>
      </c>
      <c r="Z33" s="43">
        <v>3</v>
      </c>
      <c r="AA33" s="49">
        <f t="shared" si="3"/>
        <v>1.8</v>
      </c>
      <c r="AB33" s="43" t="str">
        <f t="shared" si="4"/>
        <v>SEDANG</v>
      </c>
      <c r="AC33" s="50" t="str">
        <f t="shared" si="5"/>
        <v>PERBAIKAN/REHABILITASI</v>
      </c>
    </row>
    <row r="34" spans="2:29" ht="15" x14ac:dyDescent="0.3">
      <c r="B34" s="43">
        <v>21</v>
      </c>
      <c r="C34" s="26">
        <v>24062003</v>
      </c>
      <c r="D34" s="27" t="s">
        <v>1571</v>
      </c>
      <c r="E34" s="27" t="s">
        <v>1756</v>
      </c>
      <c r="F34" s="1" t="s">
        <v>1759</v>
      </c>
      <c r="G34" s="4" t="s">
        <v>1873</v>
      </c>
      <c r="H34" s="4" t="s">
        <v>1877</v>
      </c>
      <c r="I34" s="40">
        <v>27.5</v>
      </c>
      <c r="J34" s="40">
        <v>5.35</v>
      </c>
      <c r="K34" s="41">
        <v>2</v>
      </c>
      <c r="L34" s="42" t="s">
        <v>1907</v>
      </c>
      <c r="M34" s="42" t="s">
        <v>1943</v>
      </c>
      <c r="N34" s="39">
        <v>1</v>
      </c>
      <c r="O34" s="42" t="s">
        <v>1943</v>
      </c>
      <c r="P34" s="42" t="s">
        <v>1943</v>
      </c>
      <c r="Q34" s="39">
        <v>1</v>
      </c>
      <c r="R34" s="42" t="s">
        <v>1942</v>
      </c>
      <c r="S34" s="42" t="s">
        <v>1943</v>
      </c>
      <c r="T34" s="39">
        <v>3</v>
      </c>
      <c r="U34" s="42" t="s">
        <v>1947</v>
      </c>
      <c r="V34" s="42" t="s">
        <v>1948</v>
      </c>
      <c r="W34" s="39">
        <v>1</v>
      </c>
      <c r="X34" s="42" t="s">
        <v>1949</v>
      </c>
      <c r="Y34" s="42" t="s">
        <v>1948</v>
      </c>
      <c r="Z34" s="39">
        <v>2</v>
      </c>
      <c r="AA34" s="41">
        <f t="shared" si="3"/>
        <v>1.6</v>
      </c>
      <c r="AB34" s="39" t="str">
        <f t="shared" si="4"/>
        <v>SEDANG</v>
      </c>
      <c r="AC34" s="42" t="str">
        <f t="shared" si="5"/>
        <v>PERBAIKAN/REHABILITASI</v>
      </c>
    </row>
    <row r="35" spans="2:29" s="51" customFormat="1" ht="15" x14ac:dyDescent="0.3">
      <c r="B35" s="43">
        <v>22</v>
      </c>
      <c r="C35" s="44">
        <v>24073003</v>
      </c>
      <c r="D35" s="45" t="s">
        <v>1583</v>
      </c>
      <c r="E35" s="45" t="s">
        <v>1773</v>
      </c>
      <c r="F35" s="46" t="s">
        <v>1776</v>
      </c>
      <c r="G35" s="47" t="s">
        <v>1811</v>
      </c>
      <c r="H35" s="47" t="s">
        <v>1888</v>
      </c>
      <c r="I35" s="48">
        <v>6</v>
      </c>
      <c r="J35" s="48">
        <v>4</v>
      </c>
      <c r="K35" s="49">
        <v>1</v>
      </c>
      <c r="L35" s="50" t="s">
        <v>1925</v>
      </c>
      <c r="M35" s="50" t="s">
        <v>1943</v>
      </c>
      <c r="N35" s="43">
        <v>2</v>
      </c>
      <c r="O35" s="50" t="s">
        <v>1943</v>
      </c>
      <c r="P35" s="50" t="s">
        <v>1943</v>
      </c>
      <c r="Q35" s="43">
        <v>2</v>
      </c>
      <c r="R35" s="50" t="s">
        <v>1942</v>
      </c>
      <c r="S35" s="50" t="s">
        <v>1943</v>
      </c>
      <c r="T35" s="43">
        <v>3</v>
      </c>
      <c r="U35" s="50" t="s">
        <v>1947</v>
      </c>
      <c r="V35" s="50" t="s">
        <v>1948</v>
      </c>
      <c r="W35" s="43">
        <v>3</v>
      </c>
      <c r="X35" s="50" t="s">
        <v>1949</v>
      </c>
      <c r="Y35" s="50" t="s">
        <v>1948</v>
      </c>
      <c r="Z35" s="43">
        <v>2</v>
      </c>
      <c r="AA35" s="49">
        <f t="shared" si="3"/>
        <v>2.4</v>
      </c>
      <c r="AB35" s="43" t="str">
        <f t="shared" si="4"/>
        <v>SEDANG</v>
      </c>
      <c r="AC35" s="50" t="str">
        <f t="shared" si="5"/>
        <v>PERBAIKAN/REHABILITASI</v>
      </c>
    </row>
    <row r="36" spans="2:29" s="51" customFormat="1" ht="15" x14ac:dyDescent="0.3">
      <c r="B36" s="43">
        <v>23</v>
      </c>
      <c r="C36" s="44">
        <v>24076002</v>
      </c>
      <c r="D36" s="45" t="s">
        <v>1589</v>
      </c>
      <c r="E36" s="45" t="s">
        <v>1783</v>
      </c>
      <c r="F36" s="46" t="s">
        <v>1785</v>
      </c>
      <c r="G36" s="47" t="s">
        <v>1878</v>
      </c>
      <c r="H36" s="47" t="s">
        <v>1892</v>
      </c>
      <c r="I36" s="48">
        <v>16.8</v>
      </c>
      <c r="J36" s="48">
        <v>5.6</v>
      </c>
      <c r="K36" s="49">
        <v>1</v>
      </c>
      <c r="L36" s="50" t="s">
        <v>1920</v>
      </c>
      <c r="M36" s="50" t="s">
        <v>1942</v>
      </c>
      <c r="N36" s="43">
        <v>1</v>
      </c>
      <c r="O36" s="50" t="s">
        <v>1943</v>
      </c>
      <c r="P36" s="50" t="s">
        <v>1945</v>
      </c>
      <c r="Q36" s="43">
        <v>1</v>
      </c>
      <c r="R36" s="50" t="s">
        <v>1942</v>
      </c>
      <c r="S36" s="50" t="s">
        <v>1943</v>
      </c>
      <c r="T36" s="43">
        <v>2</v>
      </c>
      <c r="U36" s="50" t="s">
        <v>1947</v>
      </c>
      <c r="V36" s="50" t="s">
        <v>1948</v>
      </c>
      <c r="W36" s="43">
        <v>2</v>
      </c>
      <c r="X36" s="50" t="s">
        <v>1949</v>
      </c>
      <c r="Y36" s="50" t="s">
        <v>1948</v>
      </c>
      <c r="Z36" s="43">
        <v>2</v>
      </c>
      <c r="AA36" s="49">
        <f t="shared" si="3"/>
        <v>1.6</v>
      </c>
      <c r="AB36" s="43" t="str">
        <f t="shared" si="4"/>
        <v>SEDANG</v>
      </c>
      <c r="AC36" s="50" t="str">
        <f t="shared" si="5"/>
        <v>PERBAIKAN/REHABILITASI</v>
      </c>
    </row>
    <row r="37" spans="2:29" s="51" customFormat="1" ht="15" x14ac:dyDescent="0.3">
      <c r="B37" s="43">
        <v>24</v>
      </c>
      <c r="C37" s="44">
        <v>24078004</v>
      </c>
      <c r="D37" s="45" t="s">
        <v>1594</v>
      </c>
      <c r="E37" s="45" t="s">
        <v>1787</v>
      </c>
      <c r="F37" s="46" t="s">
        <v>1791</v>
      </c>
      <c r="G37" s="47" t="s">
        <v>1884</v>
      </c>
      <c r="H37" s="47" t="s">
        <v>1893</v>
      </c>
      <c r="I37" s="48">
        <v>17.399999999999999</v>
      </c>
      <c r="J37" s="48">
        <v>7</v>
      </c>
      <c r="K37" s="49">
        <v>1</v>
      </c>
      <c r="L37" s="50" t="s">
        <v>1920</v>
      </c>
      <c r="M37" s="50" t="s">
        <v>1942</v>
      </c>
      <c r="N37" s="43">
        <v>1</v>
      </c>
      <c r="O37" s="50" t="s">
        <v>1943</v>
      </c>
      <c r="P37" s="50" t="s">
        <v>1945</v>
      </c>
      <c r="Q37" s="43">
        <v>1</v>
      </c>
      <c r="R37" s="50" t="s">
        <v>1942</v>
      </c>
      <c r="S37" s="50" t="s">
        <v>1943</v>
      </c>
      <c r="T37" s="43">
        <v>2</v>
      </c>
      <c r="U37" s="50" t="s">
        <v>1947</v>
      </c>
      <c r="V37" s="50" t="s">
        <v>1948</v>
      </c>
      <c r="W37" s="43">
        <v>2</v>
      </c>
      <c r="X37" s="50" t="s">
        <v>1949</v>
      </c>
      <c r="Y37" s="50" t="s">
        <v>1948</v>
      </c>
      <c r="Z37" s="43">
        <v>2</v>
      </c>
      <c r="AA37" s="49">
        <f>AVERAGE(N37,Q37,T37,W37,Z37)</f>
        <v>1.6</v>
      </c>
      <c r="AB37" s="43" t="str">
        <f>IF(AND(AA37&gt;=0,AA37&lt;=0.5),"BAIK SEKALI",IF(AND(AA37&gt;0.6,AA37&lt;=1.5),"BAIK",IF(AND(AA37&gt;1.5,AA37&lt;=2.5),"SEDANG",IF(AND(AA37&gt;2.5,AA37&lt;=3.5),"RUSAK RINGAN",IF(AND(AA37&gt;3.6,AA37&lt;=4.5),"KRITIS",IF(AND(AA37&gt;4.6,AA37&lt;=5),"RUNTUH"))))))</f>
        <v>SEDANG</v>
      </c>
      <c r="AC37" s="50" t="str">
        <f>IF(AND(AA37&gt;=0,AA37&lt;=0.5),"PEMELIHARAAN RUTIN",IF(AND(AA37&gt;0.06,AA37&lt;=1.5),"PEMELIHARAAN RUTIN *)",IF(AND(AA37&gt;1.5,AA37&lt;=2.5),"PERBAIKAN/REHABILITASI",IF(AND(AA37&gt;2.5,AA37&lt;=3.5),"REHABILITASI",IF(AND(AA37&gt;3.5,AA37&lt;=4.5),"PENGGANTIAN",IF(AND(AA37&gt;4.6,AA37&lt;=5),"PEMBANGUNAN JEMBATAN BARU",0))))))</f>
        <v>PERBAIKAN/REHABILITASI</v>
      </c>
    </row>
    <row r="38" spans="2:29" s="51" customFormat="1" ht="15" x14ac:dyDescent="0.3">
      <c r="B38" s="43">
        <v>25</v>
      </c>
      <c r="C38" s="44">
        <v>24078007</v>
      </c>
      <c r="D38" s="45" t="s">
        <v>1597</v>
      </c>
      <c r="E38" s="45" t="s">
        <v>1787</v>
      </c>
      <c r="F38" s="46" t="s">
        <v>1794</v>
      </c>
      <c r="G38" s="47" t="s">
        <v>1884</v>
      </c>
      <c r="H38" s="47" t="s">
        <v>1885</v>
      </c>
      <c r="I38" s="48">
        <v>9</v>
      </c>
      <c r="J38" s="48">
        <v>6.56</v>
      </c>
      <c r="K38" s="49">
        <v>1</v>
      </c>
      <c r="L38" s="50" t="s">
        <v>1920</v>
      </c>
      <c r="M38" s="50" t="s">
        <v>1942</v>
      </c>
      <c r="N38" s="43">
        <v>1</v>
      </c>
      <c r="O38" s="50" t="s">
        <v>1943</v>
      </c>
      <c r="P38" s="50" t="s">
        <v>1945</v>
      </c>
      <c r="Q38" s="43">
        <v>1</v>
      </c>
      <c r="R38" s="50" t="s">
        <v>1942</v>
      </c>
      <c r="S38" s="50" t="s">
        <v>1943</v>
      </c>
      <c r="T38" s="43">
        <v>2</v>
      </c>
      <c r="U38" s="50" t="s">
        <v>1947</v>
      </c>
      <c r="V38" s="50" t="s">
        <v>1948</v>
      </c>
      <c r="W38" s="43">
        <v>3</v>
      </c>
      <c r="X38" s="50" t="s">
        <v>1949</v>
      </c>
      <c r="Y38" s="50" t="s">
        <v>1948</v>
      </c>
      <c r="Z38" s="43">
        <v>4</v>
      </c>
      <c r="AA38" s="49">
        <f>AVERAGE(N38,Q38,T38,W38,Z38)</f>
        <v>2.2000000000000002</v>
      </c>
      <c r="AB38" s="43" t="str">
        <f>IF(AND(AA38&gt;=0,AA38&lt;=0.5),"BAIK SEKALI",IF(AND(AA38&gt;0.6,AA38&lt;=1.5),"BAIK",IF(AND(AA38&gt;1.5,AA38&lt;=2.5),"SEDANG",IF(AND(AA38&gt;2.5,AA38&lt;=3.5),"RUSAK RINGAN",IF(AND(AA38&gt;3.6,AA38&lt;=4.5),"KRITIS",IF(AND(AA38&gt;4.6,AA38&lt;=5),"RUNTUH"))))))</f>
        <v>SEDANG</v>
      </c>
      <c r="AC38" s="50" t="str">
        <f>IF(AND(AA38&gt;=0,AA38&lt;=0.5),"PEMELIHARAAN RUTIN",IF(AND(AA38&gt;0.06,AA38&lt;=1.5),"PEMELIHARAAN RUTIN *)",IF(AND(AA38&gt;1.5,AA38&lt;=2.5),"PERBAIKAN/REHABILITASI",IF(AND(AA38&gt;2.5,AA38&lt;=3.5),"REHABILITASI",IF(AND(AA38&gt;3.5,AA38&lt;=4.5),"PENGGANTIAN",IF(AND(AA38&gt;4.6,AA38&lt;=5),"PEMBANGUNAN JEMBATAN BARU",0))))))</f>
        <v>PERBAIKAN/REHABILITASI</v>
      </c>
    </row>
    <row r="39" spans="2:29" s="51" customFormat="1" ht="15" x14ac:dyDescent="0.3">
      <c r="B39" s="43">
        <v>26</v>
      </c>
      <c r="C39" s="44">
        <v>24078013</v>
      </c>
      <c r="D39" s="45" t="s">
        <v>1602</v>
      </c>
      <c r="E39" s="45" t="s">
        <v>1787</v>
      </c>
      <c r="F39" s="46" t="s">
        <v>1800</v>
      </c>
      <c r="G39" s="47" t="s">
        <v>1884</v>
      </c>
      <c r="H39" s="47" t="s">
        <v>1895</v>
      </c>
      <c r="I39" s="48">
        <v>11</v>
      </c>
      <c r="J39" s="48">
        <v>5.65</v>
      </c>
      <c r="K39" s="49">
        <v>1</v>
      </c>
      <c r="L39" s="50" t="s">
        <v>1920</v>
      </c>
      <c r="M39" s="50" t="s">
        <v>1942</v>
      </c>
      <c r="N39" s="43">
        <v>2</v>
      </c>
      <c r="O39" s="50" t="s">
        <v>1943</v>
      </c>
      <c r="P39" s="50" t="s">
        <v>1945</v>
      </c>
      <c r="Q39" s="43">
        <v>1</v>
      </c>
      <c r="R39" s="50" t="s">
        <v>1942</v>
      </c>
      <c r="S39" s="50" t="s">
        <v>1943</v>
      </c>
      <c r="T39" s="43">
        <v>1</v>
      </c>
      <c r="U39" s="50" t="s">
        <v>1947</v>
      </c>
      <c r="V39" s="50" t="s">
        <v>1948</v>
      </c>
      <c r="W39" s="43">
        <v>3</v>
      </c>
      <c r="X39" s="50" t="s">
        <v>1949</v>
      </c>
      <c r="Y39" s="50" t="s">
        <v>1948</v>
      </c>
      <c r="Z39" s="43">
        <v>4</v>
      </c>
      <c r="AA39" s="49">
        <f>AVERAGE(N39,Q39,T39,W39,Z39)</f>
        <v>2.2000000000000002</v>
      </c>
      <c r="AB39" s="43" t="str">
        <f>IF(AND(AA39&gt;=0,AA39&lt;=0.5),"BAIK SEKALI",IF(AND(AA39&gt;0.6,AA39&lt;=1.5),"BAIK",IF(AND(AA39&gt;1.5,AA39&lt;=2.5),"SEDANG",IF(AND(AA39&gt;2.5,AA39&lt;=3.5),"RUSAK RINGAN",IF(AND(AA39&gt;3.6,AA39&lt;=4.5),"KRITIS",IF(AND(AA39&gt;4.6,AA39&lt;=5),"RUNTUH"))))))</f>
        <v>SEDANG</v>
      </c>
      <c r="AC39" s="50" t="str">
        <f>IF(AND(AA39&gt;=0,AA39&lt;=0.5),"PEMELIHARAAN RUTIN",IF(AND(AA39&gt;0.06,AA39&lt;=1.5),"PEMELIHARAAN RUTIN *)",IF(AND(AA39&gt;1.5,AA39&lt;=2.5),"PERBAIKAN/REHABILITASI",IF(AND(AA39&gt;2.5,AA39&lt;=3.5),"REHABILITASI",IF(AND(AA39&gt;3.5,AA39&lt;=4.5),"PENGGANTIAN",IF(AND(AA39&gt;4.6,AA39&lt;=5),"PEMBANGUNAN JEMBATAN BARU",0))))))</f>
        <v>PERBAIKAN/REHABILITASI</v>
      </c>
    </row>
    <row r="40" spans="2:29" s="51" customFormat="1" ht="15" x14ac:dyDescent="0.3">
      <c r="B40" s="43">
        <v>27</v>
      </c>
      <c r="C40" s="44">
        <v>24079001</v>
      </c>
      <c r="D40" s="45" t="s">
        <v>1607</v>
      </c>
      <c r="E40" s="45" t="s">
        <v>1805</v>
      </c>
      <c r="F40" s="46" t="s">
        <v>1806</v>
      </c>
      <c r="G40" s="47" t="s">
        <v>1896</v>
      </c>
      <c r="H40" s="47" t="s">
        <v>1897</v>
      </c>
      <c r="I40" s="48">
        <v>16.899999999999999</v>
      </c>
      <c r="J40" s="48">
        <v>5.3</v>
      </c>
      <c r="K40" s="49">
        <v>1</v>
      </c>
      <c r="L40" s="50" t="s">
        <v>1920</v>
      </c>
      <c r="M40" s="50" t="s">
        <v>1942</v>
      </c>
      <c r="N40" s="43">
        <v>1</v>
      </c>
      <c r="O40" s="50" t="s">
        <v>1943</v>
      </c>
      <c r="P40" s="50" t="s">
        <v>1943</v>
      </c>
      <c r="Q40" s="43">
        <v>2</v>
      </c>
      <c r="R40" s="50" t="s">
        <v>1942</v>
      </c>
      <c r="S40" s="50" t="s">
        <v>1943</v>
      </c>
      <c r="T40" s="43">
        <v>3</v>
      </c>
      <c r="U40" s="50" t="s">
        <v>1947</v>
      </c>
      <c r="V40" s="50" t="s">
        <v>1948</v>
      </c>
      <c r="W40" s="43">
        <v>2</v>
      </c>
      <c r="X40" s="50" t="s">
        <v>1949</v>
      </c>
      <c r="Y40" s="50" t="s">
        <v>1948</v>
      </c>
      <c r="Z40" s="43">
        <v>3</v>
      </c>
      <c r="AA40" s="49">
        <f>AVERAGE(N40,Q40,T40,W40,Z40)</f>
        <v>2.2000000000000002</v>
      </c>
      <c r="AB40" s="43" t="str">
        <f>IF(AND(AA40&gt;=0,AA40&lt;=0.5),"BAIK SEKALI",IF(AND(AA40&gt;0.6,AA40&lt;=1.5),"BAIK",IF(AND(AA40&gt;1.5,AA40&lt;=2.5),"SEDANG",IF(AND(AA40&gt;2.5,AA40&lt;=3.5),"RUSAK RINGAN",IF(AND(AA40&gt;3.6,AA40&lt;=4.5),"KRITIS",IF(AND(AA40&gt;4.6,AA40&lt;=5),"RUNTUH"))))))</f>
        <v>SEDANG</v>
      </c>
      <c r="AC40" s="50" t="str">
        <f>IF(AND(AA40&gt;=0,AA40&lt;=0.5),"PEMELIHARAAN RUTIN",IF(AND(AA40&gt;0.06,AA40&lt;=1.5),"PEMELIHARAAN RUTIN *)",IF(AND(AA40&gt;1.5,AA40&lt;=2.5),"PERBAIKAN/REHABILITASI",IF(AND(AA40&gt;2.5,AA40&lt;=3.5),"REHABILITASI",IF(AND(AA40&gt;3.5,AA40&lt;=4.5),"PENGGANTIAN",IF(AND(AA40&gt;4.6,AA40&lt;=5),"PEMBANGUNAN JEMBATAN BARU",0))))))</f>
        <v>PERBAIKAN/REHABILITASI</v>
      </c>
    </row>
  </sheetData>
  <autoFilter ref="A13:AO40" xr:uid="{05EDBE2D-B78D-45FE-9C88-2AB44590F2E0}"/>
  <mergeCells count="25">
    <mergeCell ref="AC8:AC12"/>
    <mergeCell ref="I10:I11"/>
    <mergeCell ref="J10:J11"/>
    <mergeCell ref="K10:K11"/>
    <mergeCell ref="L10:N11"/>
    <mergeCell ref="O10:Q11"/>
    <mergeCell ref="R10:T11"/>
    <mergeCell ref="U10:W11"/>
    <mergeCell ref="X10:Z11"/>
    <mergeCell ref="AB8:AB12"/>
    <mergeCell ref="G8:H11"/>
    <mergeCell ref="I8:K9"/>
    <mergeCell ref="L8:T9"/>
    <mergeCell ref="U8:Z9"/>
    <mergeCell ref="AA8:AA12"/>
    <mergeCell ref="B2:AC2"/>
    <mergeCell ref="B3:C3"/>
    <mergeCell ref="B4:C4"/>
    <mergeCell ref="B5:C5"/>
    <mergeCell ref="B6:C6"/>
    <mergeCell ref="B8:B12"/>
    <mergeCell ref="C8:C12"/>
    <mergeCell ref="D8:D12"/>
    <mergeCell ref="E8:E12"/>
    <mergeCell ref="F8:F12"/>
  </mergeCells>
  <conditionalFormatting sqref="AA14:AA40">
    <cfRule type="cellIs" dxfId="203" priority="13" operator="between">
      <formula>4.6</formula>
      <formula>5.6</formula>
    </cfRule>
    <cfRule type="cellIs" dxfId="202" priority="14" operator="between">
      <formula>3.6</formula>
      <formula>4.5</formula>
    </cfRule>
    <cfRule type="cellIs" dxfId="201" priority="15" operator="between">
      <formula>2.6</formula>
      <formula>3.5</formula>
    </cfRule>
    <cfRule type="cellIs" dxfId="200" priority="16" operator="between">
      <formula>1.6</formula>
      <formula>2.5</formula>
    </cfRule>
    <cfRule type="cellIs" dxfId="199" priority="17" operator="between">
      <formula>0.6</formula>
      <formula>1.5</formula>
    </cfRule>
    <cfRule type="cellIs" dxfId="198" priority="18" operator="between">
      <formula>0</formula>
      <formula>0.5</formula>
    </cfRule>
  </conditionalFormatting>
  <conditionalFormatting sqref="AB14:AB40">
    <cfRule type="containsText" dxfId="197" priority="3" operator="containsText" text="BAIK SEKALI">
      <formula>NOT(ISERROR(SEARCH("BAIK SEKALI",AB14)))</formula>
    </cfRule>
    <cfRule type="containsText" dxfId="196" priority="8" operator="containsText" text="RUNTUH">
      <formula>NOT(ISERROR(SEARCH("RUNTUH",AB14)))</formula>
    </cfRule>
    <cfRule type="containsText" dxfId="195" priority="9" operator="containsText" text="KRITIS">
      <formula>NOT(ISERROR(SEARCH("KRITIS",AB14)))</formula>
    </cfRule>
    <cfRule type="containsText" dxfId="194" priority="10" operator="containsText" text="RUSAK RINGAN">
      <formula>NOT(ISERROR(SEARCH("RUSAK RINGAN",AB14)))</formula>
    </cfRule>
    <cfRule type="containsText" dxfId="193" priority="11" operator="containsText" text="SEDANG">
      <formula>NOT(ISERROR(SEARCH("SEDANG",AB14)))</formula>
    </cfRule>
    <cfRule type="containsText" dxfId="192" priority="12" operator="containsText" text="BAIK">
      <formula>NOT(ISERROR(SEARCH("BAIK",AB14)))</formula>
    </cfRule>
  </conditionalFormatting>
  <conditionalFormatting sqref="AC14:AC40">
    <cfRule type="containsText" dxfId="191" priority="1" operator="containsText" text="PEMELIHARAAN RUTIN *)">
      <formula>NOT(ISERROR(SEARCH("PEMELIHARAAN RUTIN *)",AC14)))</formula>
    </cfRule>
    <cfRule type="containsText" dxfId="190" priority="2" operator="containsText" text="PERBAIKAN/REHABILITASI">
      <formula>NOT(ISERROR(SEARCH("PERBAIKAN/REHABILITASI",AC14)))</formula>
    </cfRule>
    <cfRule type="containsText" dxfId="189" priority="4" operator="containsText" text="PEMBANGUNAN JEMBATAN BARU">
      <formula>NOT(ISERROR(SEARCH("PEMBANGUNAN JEMBATAN BARU",AC14)))</formula>
    </cfRule>
    <cfRule type="containsText" dxfId="188" priority="5" operator="containsText" text="PENGGANTIAN">
      <formula>NOT(ISERROR(SEARCH("PENGGANTIAN",AC14)))</formula>
    </cfRule>
    <cfRule type="containsText" dxfId="187" priority="6" operator="containsText" text="REHABILITASI">
      <formula>NOT(ISERROR(SEARCH("REHABILITASI",AC14)))</formula>
    </cfRule>
    <cfRule type="containsText" dxfId="186" priority="7" operator="containsText" text="PEMELIHARAAN RUTIN">
      <formula>NOT(ISERROR(SEARCH("PEMELIHARAAN RUTIN",AC14)))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988F-1BBC-4E2F-9CA2-41D0089FB5E4}">
  <sheetPr>
    <tabColor rgb="FF0070C0"/>
  </sheetPr>
  <dimension ref="B1:AC30"/>
  <sheetViews>
    <sheetView zoomScale="110" zoomScaleNormal="110" workbookViewId="0">
      <pane ySplit="13" topLeftCell="A29" activePane="bottomLeft" state="frozen"/>
      <selection pane="bottomLeft" activeCell="D17" sqref="D17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24" style="33" customWidth="1"/>
    <col min="13" max="13" width="15.88671875" style="32" customWidth="1"/>
    <col min="14" max="14" width="11.6640625" style="32" customWidth="1"/>
    <col min="15" max="15" width="16.109375" style="32" customWidth="1"/>
    <col min="16" max="16" width="16.44140625" style="32" customWidth="1"/>
    <col min="17" max="17" width="10.5546875" style="32" customWidth="1"/>
    <col min="18" max="18" width="16.33203125" style="32" customWidth="1"/>
    <col min="19" max="19" width="16.44140625" style="32" customWidth="1"/>
    <col min="20" max="21" width="11" style="32" customWidth="1"/>
    <col min="22" max="22" width="15.33203125" style="32" customWidth="1"/>
    <col min="23" max="23" width="10.33203125" style="32" customWidth="1"/>
    <col min="24" max="24" width="15.33203125" style="32" customWidth="1"/>
    <col min="25" max="25" width="15" style="32" customWidth="1"/>
    <col min="26" max="26" width="11.33203125" style="32" customWidth="1"/>
    <col min="27" max="27" width="11" style="32" customWidth="1"/>
    <col min="28" max="28" width="17.109375" style="32" customWidth="1"/>
    <col min="29" max="29" width="33.44140625" style="32" customWidth="1"/>
    <col min="30" max="31" width="3.44140625" style="32" customWidth="1"/>
    <col min="32" max="32" width="4.44140625" style="32" customWidth="1"/>
    <col min="33" max="35" width="8.88671875" style="32"/>
    <col min="36" max="36" width="26.88671875" style="32" bestFit="1" customWidth="1"/>
    <col min="37" max="38" width="8.88671875" style="32"/>
    <col min="39" max="39" width="14.5546875" style="32" bestFit="1" customWidth="1"/>
    <col min="40" max="40" width="12.88671875" style="32" bestFit="1" customWidth="1"/>
    <col min="41" max="41" width="8.44140625" style="32" bestFit="1" customWidth="1"/>
    <col min="42" max="16384" width="8.88671875" style="32"/>
  </cols>
  <sheetData>
    <row r="1" spans="2:29" ht="6.6" customHeight="1" x14ac:dyDescent="0.3"/>
    <row r="2" spans="2:2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2:29" x14ac:dyDescent="0.3">
      <c r="B3" s="117" t="s">
        <v>1898</v>
      </c>
      <c r="C3" s="117"/>
      <c r="D3" s="34" t="s">
        <v>1902</v>
      </c>
    </row>
    <row r="4" spans="2:29" x14ac:dyDescent="0.3">
      <c r="B4" s="117" t="s">
        <v>1899</v>
      </c>
      <c r="C4" s="117"/>
      <c r="D4" s="34" t="s">
        <v>1903</v>
      </c>
    </row>
    <row r="5" spans="2:29" x14ac:dyDescent="0.3">
      <c r="B5" s="117" t="s">
        <v>1900</v>
      </c>
      <c r="C5" s="117"/>
      <c r="D5" s="34" t="s">
        <v>1905</v>
      </c>
    </row>
    <row r="6" spans="2:29" ht="15" x14ac:dyDescent="0.3">
      <c r="B6" s="117" t="s">
        <v>1901</v>
      </c>
      <c r="C6" s="117"/>
      <c r="D6" s="34" t="s">
        <v>1904</v>
      </c>
      <c r="F6" s="1"/>
    </row>
    <row r="8" spans="2:29" ht="13.5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2" t="s">
        <v>1608</v>
      </c>
      <c r="G8" s="124" t="s">
        <v>8</v>
      </c>
      <c r="H8" s="125"/>
      <c r="I8" s="124" t="s">
        <v>1456</v>
      </c>
      <c r="J8" s="130"/>
      <c r="K8" s="125"/>
      <c r="L8" s="122" t="s">
        <v>1462</v>
      </c>
      <c r="M8" s="123"/>
      <c r="N8" s="123"/>
      <c r="O8" s="123"/>
      <c r="P8" s="123"/>
      <c r="Q8" s="123"/>
      <c r="R8" s="123"/>
      <c r="S8" s="123"/>
      <c r="T8" s="132"/>
      <c r="U8" s="112" t="s">
        <v>1455</v>
      </c>
      <c r="V8" s="112"/>
      <c r="W8" s="112"/>
      <c r="X8" s="112"/>
      <c r="Y8" s="112"/>
      <c r="Z8" s="112"/>
      <c r="AA8" s="113" t="s">
        <v>1454</v>
      </c>
      <c r="AB8" s="113" t="s">
        <v>1917</v>
      </c>
      <c r="AC8" s="111" t="s">
        <v>1460</v>
      </c>
    </row>
    <row r="9" spans="2:29" ht="3" customHeight="1" x14ac:dyDescent="0.3">
      <c r="B9" s="111"/>
      <c r="C9" s="112"/>
      <c r="D9" s="114"/>
      <c r="E9" s="111"/>
      <c r="F9" s="112"/>
      <c r="G9" s="126"/>
      <c r="H9" s="127"/>
      <c r="I9" s="128"/>
      <c r="J9" s="131"/>
      <c r="K9" s="129"/>
      <c r="L9" s="133"/>
      <c r="M9" s="134"/>
      <c r="N9" s="134"/>
      <c r="O9" s="134"/>
      <c r="P9" s="134"/>
      <c r="Q9" s="134"/>
      <c r="R9" s="134"/>
      <c r="S9" s="134"/>
      <c r="T9" s="135"/>
      <c r="U9" s="112"/>
      <c r="V9" s="112"/>
      <c r="W9" s="112"/>
      <c r="X9" s="112"/>
      <c r="Y9" s="112"/>
      <c r="Z9" s="112"/>
      <c r="AA9" s="114"/>
      <c r="AB9" s="114"/>
      <c r="AC9" s="111"/>
    </row>
    <row r="10" spans="2:29" ht="17.25" customHeight="1" x14ac:dyDescent="0.3">
      <c r="B10" s="111"/>
      <c r="C10" s="112"/>
      <c r="D10" s="114"/>
      <c r="E10" s="111"/>
      <c r="F10" s="112"/>
      <c r="G10" s="126"/>
      <c r="H10" s="127"/>
      <c r="I10" s="118" t="s">
        <v>1457</v>
      </c>
      <c r="J10" s="118" t="s">
        <v>1458</v>
      </c>
      <c r="K10" s="113" t="s">
        <v>1459</v>
      </c>
      <c r="L10" s="112" t="s">
        <v>1449</v>
      </c>
      <c r="M10" s="112"/>
      <c r="N10" s="112"/>
      <c r="O10" s="112" t="s">
        <v>1450</v>
      </c>
      <c r="P10" s="112"/>
      <c r="Q10" s="112"/>
      <c r="R10" s="112" t="s">
        <v>1451</v>
      </c>
      <c r="S10" s="112"/>
      <c r="T10" s="112"/>
      <c r="U10" s="112" t="s">
        <v>1452</v>
      </c>
      <c r="V10" s="112"/>
      <c r="W10" s="112"/>
      <c r="X10" s="112" t="s">
        <v>1453</v>
      </c>
      <c r="Y10" s="112"/>
      <c r="Z10" s="112"/>
      <c r="AA10" s="114"/>
      <c r="AB10" s="114"/>
      <c r="AC10" s="111"/>
    </row>
    <row r="11" spans="2:29" ht="0.75" customHeight="1" x14ac:dyDescent="0.3">
      <c r="B11" s="111"/>
      <c r="C11" s="112"/>
      <c r="D11" s="114"/>
      <c r="E11" s="111"/>
      <c r="F11" s="112"/>
      <c r="G11" s="128"/>
      <c r="H11" s="129"/>
      <c r="I11" s="136"/>
      <c r="J11" s="136"/>
      <c r="K11" s="115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4"/>
      <c r="AB11" s="114"/>
      <c r="AC11" s="111"/>
    </row>
    <row r="12" spans="2:29" ht="17.25" customHeight="1" x14ac:dyDescent="0.3">
      <c r="B12" s="111"/>
      <c r="C12" s="112"/>
      <c r="D12" s="115"/>
      <c r="E12" s="111"/>
      <c r="F12" s="112"/>
      <c r="G12" s="35" t="s">
        <v>10</v>
      </c>
      <c r="H12" s="35" t="s">
        <v>9</v>
      </c>
      <c r="I12" s="35" t="s">
        <v>12</v>
      </c>
      <c r="J12" s="35" t="s">
        <v>12</v>
      </c>
      <c r="K12" s="36" t="s">
        <v>1916</v>
      </c>
      <c r="L12" s="37" t="s">
        <v>1446</v>
      </c>
      <c r="M12" s="37" t="s">
        <v>1447</v>
      </c>
      <c r="N12" s="37" t="s">
        <v>1448</v>
      </c>
      <c r="O12" s="37" t="s">
        <v>1446</v>
      </c>
      <c r="P12" s="37" t="s">
        <v>1447</v>
      </c>
      <c r="Q12" s="37" t="s">
        <v>1448</v>
      </c>
      <c r="R12" s="37" t="s">
        <v>1447</v>
      </c>
      <c r="S12" s="37" t="s">
        <v>1447</v>
      </c>
      <c r="T12" s="37" t="s">
        <v>1448</v>
      </c>
      <c r="U12" s="37" t="s">
        <v>1446</v>
      </c>
      <c r="V12" s="37" t="s">
        <v>1447</v>
      </c>
      <c r="W12" s="37" t="s">
        <v>1448</v>
      </c>
      <c r="X12" s="36" t="s">
        <v>1446</v>
      </c>
      <c r="Y12" s="36" t="s">
        <v>1447</v>
      </c>
      <c r="Z12" s="36" t="s">
        <v>1448</v>
      </c>
      <c r="AA12" s="115"/>
      <c r="AB12" s="115"/>
      <c r="AC12" s="118"/>
    </row>
    <row r="13" spans="2:29" ht="17.25" customHeight="1" x14ac:dyDescent="0.3">
      <c r="B13" s="38">
        <v>1</v>
      </c>
      <c r="C13" s="38">
        <v>2</v>
      </c>
      <c r="D13" s="38">
        <v>3</v>
      </c>
      <c r="E13" s="38">
        <v>4</v>
      </c>
      <c r="F13" s="38">
        <v>5</v>
      </c>
      <c r="G13" s="38">
        <v>6</v>
      </c>
      <c r="H13" s="38">
        <v>7</v>
      </c>
      <c r="I13" s="38">
        <v>8</v>
      </c>
      <c r="J13" s="38">
        <v>9</v>
      </c>
      <c r="K13" s="38">
        <v>10</v>
      </c>
      <c r="L13" s="38">
        <v>11</v>
      </c>
      <c r="M13" s="38">
        <v>12</v>
      </c>
      <c r="N13" s="38">
        <v>13</v>
      </c>
      <c r="O13" s="38">
        <v>14</v>
      </c>
      <c r="P13" s="38">
        <v>15</v>
      </c>
      <c r="Q13" s="38">
        <v>16</v>
      </c>
      <c r="R13" s="38">
        <v>17</v>
      </c>
      <c r="S13" s="38">
        <v>18</v>
      </c>
      <c r="T13" s="38">
        <v>19</v>
      </c>
      <c r="U13" s="38">
        <v>20</v>
      </c>
      <c r="V13" s="38">
        <v>21</v>
      </c>
      <c r="W13" s="38">
        <v>22</v>
      </c>
      <c r="X13" s="38">
        <v>23</v>
      </c>
      <c r="Y13" s="38">
        <v>24</v>
      </c>
      <c r="Z13" s="38">
        <v>25</v>
      </c>
      <c r="AA13" s="38">
        <v>26</v>
      </c>
      <c r="AB13" s="38">
        <v>27</v>
      </c>
      <c r="AC13" s="38">
        <v>28</v>
      </c>
    </row>
    <row r="14" spans="2:29" ht="15" x14ac:dyDescent="0.3">
      <c r="B14" s="39">
        <v>1</v>
      </c>
      <c r="C14" s="26">
        <v>24012002</v>
      </c>
      <c r="D14" s="27" t="s">
        <v>1496</v>
      </c>
      <c r="E14" s="27" t="s">
        <v>1648</v>
      </c>
      <c r="F14" s="1" t="s">
        <v>1650</v>
      </c>
      <c r="G14" s="4" t="s">
        <v>1828</v>
      </c>
      <c r="H14" s="4" t="s">
        <v>1829</v>
      </c>
      <c r="I14" s="40">
        <v>10.7</v>
      </c>
      <c r="J14" s="40">
        <v>5.6</v>
      </c>
      <c r="K14" s="41">
        <v>1</v>
      </c>
      <c r="L14" s="42" t="s">
        <v>1920</v>
      </c>
      <c r="M14" s="42" t="s">
        <v>1942</v>
      </c>
      <c r="N14" s="39">
        <v>1</v>
      </c>
      <c r="O14" s="42" t="s">
        <v>1943</v>
      </c>
      <c r="P14" s="42" t="s">
        <v>1943</v>
      </c>
      <c r="Q14" s="39">
        <v>1</v>
      </c>
      <c r="R14" s="42" t="s">
        <v>1942</v>
      </c>
      <c r="S14" s="42" t="s">
        <v>1943</v>
      </c>
      <c r="T14" s="39">
        <v>3</v>
      </c>
      <c r="U14" s="42" t="s">
        <v>1947</v>
      </c>
      <c r="V14" s="42" t="s">
        <v>1948</v>
      </c>
      <c r="W14" s="39">
        <v>4</v>
      </c>
      <c r="X14" s="42" t="s">
        <v>1949</v>
      </c>
      <c r="Y14" s="42" t="s">
        <v>1948</v>
      </c>
      <c r="Z14" s="39">
        <v>4</v>
      </c>
      <c r="AA14" s="41">
        <f t="shared" ref="AA14:AA21" si="0">AVERAGE(N14,Q14,T14,W14,Z14)</f>
        <v>2.6</v>
      </c>
      <c r="AB14" s="39" t="str">
        <f t="shared" ref="AB14:AB21" si="1">IF(AND(AA14&gt;=0,AA14&lt;=0.5),"BAIK SEKALI",IF(AND(AA14&gt;0.6,AA14&lt;=1.5),"BAIK",IF(AND(AA14&gt;1.5,AA14&lt;=2.5),"SEDANG",IF(AND(AA14&gt;2.5,AA14&lt;=3.5),"RUSAK RINGAN",IF(AND(AA14&gt;3.6,AA14&lt;=4.5),"KRITIS",IF(AND(AA14&gt;4.6,AA14&lt;=5),"RUNTUH"))))))</f>
        <v>RUSAK RINGAN</v>
      </c>
      <c r="AC14" s="42" t="str">
        <f t="shared" ref="AC14:AC21" si="2">IF(AND(AA14&gt;=0,AA14&lt;=0.5),"PEMELIHARAAN RUTIN",IF(AND(AA14&gt;0.06,AA14&lt;=1.5),"PEMELIHARAAN RUTIN *)",IF(AND(AA14&gt;1.5,AA14&lt;=2.5),"PERBAIKAN/REHABILITASI",IF(AND(AA14&gt;2.5,AA14&lt;=3.5),"REHABILITASI",IF(AND(AA14&gt;3.5,AA14&lt;=4.5),"PENGGANTIAN",IF(AND(AA14&gt;4.6,AA14&lt;=5),"PEMBANGUNAN JEMBATAN BARU",0))))))</f>
        <v>REHABILITASI</v>
      </c>
    </row>
    <row r="15" spans="2:29" ht="15" x14ac:dyDescent="0.3">
      <c r="B15" s="39">
        <v>2</v>
      </c>
      <c r="C15" s="26">
        <v>24012004</v>
      </c>
      <c r="D15" s="27" t="s">
        <v>1498</v>
      </c>
      <c r="E15" s="27" t="s">
        <v>1648</v>
      </c>
      <c r="F15" s="1" t="s">
        <v>1652</v>
      </c>
      <c r="G15" s="4" t="s">
        <v>1828</v>
      </c>
      <c r="H15" s="4" t="s">
        <v>1830</v>
      </c>
      <c r="I15" s="40">
        <v>9.5</v>
      </c>
      <c r="J15" s="40">
        <v>5.7</v>
      </c>
      <c r="K15" s="41">
        <v>1</v>
      </c>
      <c r="L15" s="42" t="s">
        <v>1918</v>
      </c>
      <c r="M15" s="42" t="s">
        <v>1943</v>
      </c>
      <c r="N15" s="39">
        <v>2</v>
      </c>
      <c r="O15" s="42" t="s">
        <v>1943</v>
      </c>
      <c r="P15" s="42" t="s">
        <v>1943</v>
      </c>
      <c r="Q15" s="39">
        <v>2</v>
      </c>
      <c r="R15" s="42" t="s">
        <v>1942</v>
      </c>
      <c r="S15" s="42" t="s">
        <v>1943</v>
      </c>
      <c r="T15" s="39">
        <v>3</v>
      </c>
      <c r="U15" s="42" t="s">
        <v>1947</v>
      </c>
      <c r="V15" s="42" t="s">
        <v>1948</v>
      </c>
      <c r="W15" s="39">
        <v>4</v>
      </c>
      <c r="X15" s="42" t="s">
        <v>1949</v>
      </c>
      <c r="Y15" s="42" t="s">
        <v>1948</v>
      </c>
      <c r="Z15" s="39">
        <v>4</v>
      </c>
      <c r="AA15" s="41">
        <f t="shared" si="0"/>
        <v>3</v>
      </c>
      <c r="AB15" s="39" t="str">
        <f t="shared" si="1"/>
        <v>RUSAK RINGAN</v>
      </c>
      <c r="AC15" s="42" t="str">
        <f t="shared" si="2"/>
        <v>REHABILITASI</v>
      </c>
    </row>
    <row r="16" spans="2:29" ht="15" x14ac:dyDescent="0.3">
      <c r="B16" s="39">
        <v>3</v>
      </c>
      <c r="C16" s="26">
        <v>24012007</v>
      </c>
      <c r="D16" s="27" t="s">
        <v>1501</v>
      </c>
      <c r="E16" s="27" t="s">
        <v>1648</v>
      </c>
      <c r="F16" s="1" t="s">
        <v>1655</v>
      </c>
      <c r="G16" s="4" t="s">
        <v>1828</v>
      </c>
      <c r="H16" s="4" t="s">
        <v>1831</v>
      </c>
      <c r="I16" s="40">
        <v>11</v>
      </c>
      <c r="J16" s="40">
        <v>5.6</v>
      </c>
      <c r="K16" s="41">
        <v>1</v>
      </c>
      <c r="L16" s="42" t="s">
        <v>1920</v>
      </c>
      <c r="M16" s="42" t="s">
        <v>1942</v>
      </c>
      <c r="N16" s="39">
        <v>2</v>
      </c>
      <c r="O16" s="42" t="s">
        <v>1943</v>
      </c>
      <c r="P16" s="42" t="s">
        <v>1945</v>
      </c>
      <c r="Q16" s="39">
        <v>2</v>
      </c>
      <c r="R16" s="42" t="s">
        <v>1942</v>
      </c>
      <c r="S16" s="42" t="s">
        <v>1943</v>
      </c>
      <c r="T16" s="39">
        <v>2</v>
      </c>
      <c r="U16" s="42" t="s">
        <v>1947</v>
      </c>
      <c r="V16" s="42" t="s">
        <v>1948</v>
      </c>
      <c r="W16" s="39">
        <v>4</v>
      </c>
      <c r="X16" s="42" t="s">
        <v>1949</v>
      </c>
      <c r="Y16" s="42" t="s">
        <v>1948</v>
      </c>
      <c r="Z16" s="39">
        <v>4</v>
      </c>
      <c r="AA16" s="41">
        <f t="shared" si="0"/>
        <v>2.8</v>
      </c>
      <c r="AB16" s="39" t="str">
        <f t="shared" si="1"/>
        <v>RUSAK RINGAN</v>
      </c>
      <c r="AC16" s="42" t="str">
        <f t="shared" si="2"/>
        <v>REHABILITASI</v>
      </c>
    </row>
    <row r="17" spans="2:29" ht="15" x14ac:dyDescent="0.3">
      <c r="B17" s="39">
        <v>4</v>
      </c>
      <c r="C17" s="26">
        <v>24012008</v>
      </c>
      <c r="D17" s="27" t="s">
        <v>1502</v>
      </c>
      <c r="E17" s="27" t="s">
        <v>1648</v>
      </c>
      <c r="F17" s="1" t="s">
        <v>1656</v>
      </c>
      <c r="G17" s="4" t="s">
        <v>1828</v>
      </c>
      <c r="H17" s="4" t="s">
        <v>1831</v>
      </c>
      <c r="I17" s="40">
        <v>10.9</v>
      </c>
      <c r="J17" s="40">
        <v>5.6</v>
      </c>
      <c r="K17" s="41">
        <v>1</v>
      </c>
      <c r="L17" s="42" t="s">
        <v>1920</v>
      </c>
      <c r="M17" s="42" t="s">
        <v>1942</v>
      </c>
      <c r="N17" s="39">
        <v>3</v>
      </c>
      <c r="O17" s="42" t="s">
        <v>1943</v>
      </c>
      <c r="P17" s="42" t="s">
        <v>1943</v>
      </c>
      <c r="Q17" s="39">
        <v>3</v>
      </c>
      <c r="R17" s="42" t="s">
        <v>1942</v>
      </c>
      <c r="S17" s="42" t="s">
        <v>1943</v>
      </c>
      <c r="T17" s="39">
        <v>3</v>
      </c>
      <c r="U17" s="42" t="s">
        <v>1947</v>
      </c>
      <c r="V17" s="42" t="s">
        <v>1948</v>
      </c>
      <c r="W17" s="39">
        <v>4</v>
      </c>
      <c r="X17" s="42" t="s">
        <v>1949</v>
      </c>
      <c r="Y17" s="42" t="s">
        <v>1948</v>
      </c>
      <c r="Z17" s="39">
        <v>4</v>
      </c>
      <c r="AA17" s="41">
        <f t="shared" si="0"/>
        <v>3.4</v>
      </c>
      <c r="AB17" s="39" t="str">
        <f t="shared" si="1"/>
        <v>RUSAK RINGAN</v>
      </c>
      <c r="AC17" s="42" t="str">
        <f t="shared" si="2"/>
        <v>REHABILITASI</v>
      </c>
    </row>
    <row r="18" spans="2:29" ht="15" x14ac:dyDescent="0.3">
      <c r="B18" s="39">
        <v>5</v>
      </c>
      <c r="C18" s="26">
        <v>24019001</v>
      </c>
      <c r="D18" s="27" t="s">
        <v>1508</v>
      </c>
      <c r="E18" s="27" t="s">
        <v>1664</v>
      </c>
      <c r="F18" s="1" t="s">
        <v>1665</v>
      </c>
      <c r="G18" s="4" t="s">
        <v>1832</v>
      </c>
      <c r="H18" s="4" t="s">
        <v>1835</v>
      </c>
      <c r="I18" s="40">
        <v>10.9</v>
      </c>
      <c r="J18" s="40">
        <v>5.6</v>
      </c>
      <c r="K18" s="41">
        <v>1</v>
      </c>
      <c r="L18" s="42" t="s">
        <v>1907</v>
      </c>
      <c r="M18" s="42" t="s">
        <v>1943</v>
      </c>
      <c r="N18" s="39">
        <v>1</v>
      </c>
      <c r="O18" s="42" t="s">
        <v>1943</v>
      </c>
      <c r="P18" s="42" t="s">
        <v>1945</v>
      </c>
      <c r="Q18" s="39">
        <v>2</v>
      </c>
      <c r="R18" s="42" t="s">
        <v>1942</v>
      </c>
      <c r="S18" s="42" t="s">
        <v>1943</v>
      </c>
      <c r="T18" s="39">
        <v>2</v>
      </c>
      <c r="U18" s="42" t="s">
        <v>1947</v>
      </c>
      <c r="V18" s="42" t="s">
        <v>1948</v>
      </c>
      <c r="W18" s="39">
        <v>4</v>
      </c>
      <c r="X18" s="42" t="s">
        <v>1949</v>
      </c>
      <c r="Y18" s="42" t="s">
        <v>1948</v>
      </c>
      <c r="Z18" s="39">
        <v>4</v>
      </c>
      <c r="AA18" s="41">
        <f t="shared" si="0"/>
        <v>2.6</v>
      </c>
      <c r="AB18" s="39" t="str">
        <f t="shared" si="1"/>
        <v>RUSAK RINGAN</v>
      </c>
      <c r="AC18" s="42" t="str">
        <f t="shared" si="2"/>
        <v>REHABILITASI</v>
      </c>
    </row>
    <row r="19" spans="2:29" ht="15" x14ac:dyDescent="0.3">
      <c r="B19" s="39">
        <v>6</v>
      </c>
      <c r="C19" s="26">
        <v>24024001</v>
      </c>
      <c r="D19" s="27" t="s">
        <v>1510</v>
      </c>
      <c r="E19" s="27" t="s">
        <v>1668</v>
      </c>
      <c r="F19" s="1" t="s">
        <v>1669</v>
      </c>
      <c r="G19" s="4" t="s">
        <v>1832</v>
      </c>
      <c r="H19" s="4" t="s">
        <v>1837</v>
      </c>
      <c r="I19" s="40">
        <v>13.5</v>
      </c>
      <c r="J19" s="40">
        <v>5.6</v>
      </c>
      <c r="K19" s="41">
        <v>1</v>
      </c>
      <c r="L19" s="42" t="s">
        <v>1907</v>
      </c>
      <c r="M19" s="42" t="s">
        <v>1943</v>
      </c>
      <c r="N19" s="39">
        <v>1</v>
      </c>
      <c r="O19" s="42" t="s">
        <v>1943</v>
      </c>
      <c r="P19" s="42" t="s">
        <v>1945</v>
      </c>
      <c r="Q19" s="39">
        <v>2</v>
      </c>
      <c r="R19" s="42" t="s">
        <v>1942</v>
      </c>
      <c r="S19" s="42" t="s">
        <v>1943</v>
      </c>
      <c r="T19" s="39">
        <v>2</v>
      </c>
      <c r="U19" s="42" t="s">
        <v>1947</v>
      </c>
      <c r="V19" s="42" t="s">
        <v>1948</v>
      </c>
      <c r="W19" s="39">
        <v>4</v>
      </c>
      <c r="X19" s="42" t="s">
        <v>1949</v>
      </c>
      <c r="Y19" s="42" t="s">
        <v>1948</v>
      </c>
      <c r="Z19" s="39">
        <v>4</v>
      </c>
      <c r="AA19" s="41">
        <f t="shared" si="0"/>
        <v>2.6</v>
      </c>
      <c r="AB19" s="39" t="str">
        <f t="shared" si="1"/>
        <v>RUSAK RINGAN</v>
      </c>
      <c r="AC19" s="42" t="str">
        <f t="shared" si="2"/>
        <v>REHABILITASI</v>
      </c>
    </row>
    <row r="20" spans="2:29" ht="15" x14ac:dyDescent="0.3">
      <c r="B20" s="39">
        <v>7</v>
      </c>
      <c r="C20" s="26">
        <v>24024003</v>
      </c>
      <c r="D20" s="27" t="s">
        <v>1512</v>
      </c>
      <c r="E20" s="27" t="s">
        <v>1668</v>
      </c>
      <c r="F20" s="1" t="s">
        <v>1671</v>
      </c>
      <c r="G20" s="4" t="s">
        <v>1839</v>
      </c>
      <c r="H20" s="4" t="s">
        <v>1840</v>
      </c>
      <c r="I20" s="40">
        <v>29.4</v>
      </c>
      <c r="J20" s="40">
        <v>6.2</v>
      </c>
      <c r="K20" s="41">
        <v>2</v>
      </c>
      <c r="L20" s="42" t="s">
        <v>1920</v>
      </c>
      <c r="M20" s="42" t="s">
        <v>1942</v>
      </c>
      <c r="N20" s="39">
        <v>1</v>
      </c>
      <c r="O20" s="42" t="s">
        <v>1943</v>
      </c>
      <c r="P20" s="42" t="s">
        <v>1945</v>
      </c>
      <c r="Q20" s="39">
        <v>2</v>
      </c>
      <c r="R20" s="42" t="s">
        <v>1942</v>
      </c>
      <c r="S20" s="42" t="s">
        <v>1943</v>
      </c>
      <c r="T20" s="39">
        <v>4</v>
      </c>
      <c r="U20" s="42" t="s">
        <v>1947</v>
      </c>
      <c r="V20" s="42" t="s">
        <v>1948</v>
      </c>
      <c r="W20" s="39">
        <v>3</v>
      </c>
      <c r="X20" s="42" t="s">
        <v>1949</v>
      </c>
      <c r="Y20" s="42" t="s">
        <v>1948</v>
      </c>
      <c r="Z20" s="39">
        <v>3</v>
      </c>
      <c r="AA20" s="41">
        <f t="shared" si="0"/>
        <v>2.6</v>
      </c>
      <c r="AB20" s="39" t="str">
        <f t="shared" si="1"/>
        <v>RUSAK RINGAN</v>
      </c>
      <c r="AC20" s="42" t="str">
        <f t="shared" si="2"/>
        <v>REHABILITASI</v>
      </c>
    </row>
    <row r="21" spans="2:29" ht="15" x14ac:dyDescent="0.3">
      <c r="B21" s="39">
        <v>8</v>
      </c>
      <c r="C21" s="26">
        <v>24034003</v>
      </c>
      <c r="D21" s="27" t="s">
        <v>1522</v>
      </c>
      <c r="E21" s="27" t="s">
        <v>1684</v>
      </c>
      <c r="F21" s="1" t="s">
        <v>1687</v>
      </c>
      <c r="G21" s="4" t="s">
        <v>1819</v>
      </c>
      <c r="H21" s="4" t="s">
        <v>1848</v>
      </c>
      <c r="I21" s="40">
        <v>10.8</v>
      </c>
      <c r="J21" s="40">
        <v>5.4</v>
      </c>
      <c r="K21" s="41">
        <v>1</v>
      </c>
      <c r="L21" s="42" t="s">
        <v>1920</v>
      </c>
      <c r="M21" s="42" t="s">
        <v>1942</v>
      </c>
      <c r="N21" s="39">
        <v>2</v>
      </c>
      <c r="O21" s="42" t="s">
        <v>1943</v>
      </c>
      <c r="P21" s="42" t="s">
        <v>1946</v>
      </c>
      <c r="Q21" s="39">
        <v>2</v>
      </c>
      <c r="R21" s="42" t="s">
        <v>1942</v>
      </c>
      <c r="S21" s="42" t="s">
        <v>1943</v>
      </c>
      <c r="T21" s="39">
        <v>2</v>
      </c>
      <c r="U21" s="42" t="s">
        <v>1947</v>
      </c>
      <c r="V21" s="42" t="s">
        <v>1948</v>
      </c>
      <c r="W21" s="39">
        <v>3</v>
      </c>
      <c r="X21" s="42" t="s">
        <v>1949</v>
      </c>
      <c r="Y21" s="42" t="s">
        <v>1948</v>
      </c>
      <c r="Z21" s="39">
        <v>4</v>
      </c>
      <c r="AA21" s="41">
        <f t="shared" si="0"/>
        <v>2.6</v>
      </c>
      <c r="AB21" s="39" t="str">
        <f t="shared" si="1"/>
        <v>RUSAK RINGAN</v>
      </c>
      <c r="AC21" s="42" t="str">
        <f t="shared" si="2"/>
        <v>REHABILITASI</v>
      </c>
    </row>
    <row r="22" spans="2:29" ht="15" x14ac:dyDescent="0.3">
      <c r="B22" s="39">
        <v>9</v>
      </c>
      <c r="C22" s="26">
        <v>24048001</v>
      </c>
      <c r="D22" s="27" t="s">
        <v>1539</v>
      </c>
      <c r="E22" s="27" t="s">
        <v>1712</v>
      </c>
      <c r="F22" s="1" t="s">
        <v>1713</v>
      </c>
      <c r="G22" s="4" t="s">
        <v>1858</v>
      </c>
      <c r="H22" s="4" t="s">
        <v>1860</v>
      </c>
      <c r="I22" s="40">
        <v>11.5</v>
      </c>
      <c r="J22" s="40">
        <v>5.0999999999999996</v>
      </c>
      <c r="K22" s="41">
        <v>1</v>
      </c>
      <c r="L22" s="42" t="s">
        <v>1907</v>
      </c>
      <c r="M22" s="42" t="s">
        <v>1943</v>
      </c>
      <c r="N22" s="39">
        <v>3</v>
      </c>
      <c r="O22" s="42" t="s">
        <v>1943</v>
      </c>
      <c r="P22" s="42" t="s">
        <v>1943</v>
      </c>
      <c r="Q22" s="39">
        <v>2</v>
      </c>
      <c r="R22" s="42" t="s">
        <v>1942</v>
      </c>
      <c r="S22" s="42" t="s">
        <v>1943</v>
      </c>
      <c r="T22" s="39">
        <v>3</v>
      </c>
      <c r="U22" s="42" t="s">
        <v>1947</v>
      </c>
      <c r="V22" s="42" t="s">
        <v>1948</v>
      </c>
      <c r="W22" s="39">
        <v>3</v>
      </c>
      <c r="X22" s="42" t="s">
        <v>1949</v>
      </c>
      <c r="Y22" s="42" t="s">
        <v>1948</v>
      </c>
      <c r="Z22" s="39">
        <v>3</v>
      </c>
      <c r="AA22" s="41">
        <f t="shared" ref="AA22:AA29" si="3">AVERAGE(N22,Q22,T22,W22,Z22)</f>
        <v>2.8</v>
      </c>
      <c r="AB22" s="39" t="str">
        <f t="shared" ref="AB22:AB29" si="4">IF(AND(AA22&gt;=0,AA22&lt;=0.5),"BAIK SEKALI",IF(AND(AA22&gt;0.6,AA22&lt;=1.5),"BAIK",IF(AND(AA22&gt;1.5,AA22&lt;=2.5),"SEDANG",IF(AND(AA22&gt;2.5,AA22&lt;=3.5),"RUSAK RINGAN",IF(AND(AA22&gt;3.6,AA22&lt;=4.5),"KRITIS",IF(AND(AA22&gt;4.6,AA22&lt;=5),"RUNTUH"))))))</f>
        <v>RUSAK RINGAN</v>
      </c>
      <c r="AC22" s="42" t="str">
        <f t="shared" ref="AC22:AC29" si="5">IF(AND(AA22&gt;=0,AA22&lt;=0.5),"PEMELIHARAAN RUTIN",IF(AND(AA22&gt;0.06,AA22&lt;=1.5),"PEMELIHARAAN RUTIN *)",IF(AND(AA22&gt;1.5,AA22&lt;=2.5),"PERBAIKAN/REHABILITASI",IF(AND(AA22&gt;2.5,AA22&lt;=3.5),"REHABILITASI",IF(AND(AA22&gt;3.5,AA22&lt;=4.5),"PENGGANTIAN",IF(AND(AA22&gt;4.6,AA22&lt;=5),"PEMBANGUNAN JEMBATAN BARU",0))))))</f>
        <v>REHABILITASI</v>
      </c>
    </row>
    <row r="23" spans="2:29" ht="15" x14ac:dyDescent="0.3">
      <c r="B23" s="39">
        <v>10</v>
      </c>
      <c r="C23" s="26">
        <v>24049001</v>
      </c>
      <c r="D23" s="27" t="s">
        <v>1540</v>
      </c>
      <c r="E23" s="27" t="s">
        <v>1716</v>
      </c>
      <c r="F23" s="1" t="s">
        <v>1717</v>
      </c>
      <c r="G23" s="4" t="s">
        <v>1858</v>
      </c>
      <c r="H23" s="4" t="s">
        <v>1862</v>
      </c>
      <c r="I23" s="40">
        <v>17.600000000000001</v>
      </c>
      <c r="J23" s="40">
        <v>5.6</v>
      </c>
      <c r="K23" s="41">
        <v>1</v>
      </c>
      <c r="L23" s="42" t="s">
        <v>1907</v>
      </c>
      <c r="M23" s="42" t="s">
        <v>1943</v>
      </c>
      <c r="N23" s="39">
        <v>1</v>
      </c>
      <c r="O23" s="42" t="s">
        <v>1943</v>
      </c>
      <c r="P23" s="42" t="s">
        <v>1943</v>
      </c>
      <c r="Q23" s="39">
        <v>2</v>
      </c>
      <c r="R23" s="42" t="s">
        <v>1942</v>
      </c>
      <c r="S23" s="42" t="s">
        <v>1943</v>
      </c>
      <c r="T23" s="39">
        <v>2</v>
      </c>
      <c r="U23" s="42" t="s">
        <v>1947</v>
      </c>
      <c r="V23" s="42" t="s">
        <v>1948</v>
      </c>
      <c r="W23" s="39">
        <v>4</v>
      </c>
      <c r="X23" s="42" t="s">
        <v>1949</v>
      </c>
      <c r="Y23" s="42" t="s">
        <v>1948</v>
      </c>
      <c r="Z23" s="39">
        <v>4</v>
      </c>
      <c r="AA23" s="41">
        <f t="shared" si="3"/>
        <v>2.6</v>
      </c>
      <c r="AB23" s="39" t="str">
        <f t="shared" si="4"/>
        <v>RUSAK RINGAN</v>
      </c>
      <c r="AC23" s="42" t="str">
        <f t="shared" si="5"/>
        <v>REHABILITASI</v>
      </c>
    </row>
    <row r="24" spans="2:29" ht="15" x14ac:dyDescent="0.3">
      <c r="B24" s="39">
        <v>1</v>
      </c>
      <c r="C24" s="26">
        <v>24053002</v>
      </c>
      <c r="D24" s="27" t="s">
        <v>1548</v>
      </c>
      <c r="E24" s="27" t="s">
        <v>1726</v>
      </c>
      <c r="F24" s="1" t="s">
        <v>1728</v>
      </c>
      <c r="G24" s="4" t="s">
        <v>1865</v>
      </c>
      <c r="H24" s="4" t="s">
        <v>1866</v>
      </c>
      <c r="I24" s="40">
        <v>9.3000000000000007</v>
      </c>
      <c r="J24" s="40">
        <v>4.7</v>
      </c>
      <c r="K24" s="41">
        <v>1</v>
      </c>
      <c r="L24" s="42" t="s">
        <v>1907</v>
      </c>
      <c r="M24" s="42" t="s">
        <v>1943</v>
      </c>
      <c r="N24" s="39">
        <v>1</v>
      </c>
      <c r="O24" s="42" t="s">
        <v>1943</v>
      </c>
      <c r="P24" s="42" t="s">
        <v>1945</v>
      </c>
      <c r="Q24" s="39">
        <v>2</v>
      </c>
      <c r="R24" s="42" t="s">
        <v>1942</v>
      </c>
      <c r="S24" s="42" t="s">
        <v>1943</v>
      </c>
      <c r="T24" s="39">
        <v>2</v>
      </c>
      <c r="U24" s="42" t="s">
        <v>1947</v>
      </c>
      <c r="V24" s="42" t="s">
        <v>1948</v>
      </c>
      <c r="W24" s="39">
        <v>4</v>
      </c>
      <c r="X24" s="42" t="s">
        <v>1949</v>
      </c>
      <c r="Y24" s="42" t="s">
        <v>1948</v>
      </c>
      <c r="Z24" s="39">
        <v>4</v>
      </c>
      <c r="AA24" s="41">
        <f t="shared" si="3"/>
        <v>2.6</v>
      </c>
      <c r="AB24" s="39" t="str">
        <f t="shared" si="4"/>
        <v>RUSAK RINGAN</v>
      </c>
      <c r="AC24" s="42" t="str">
        <f t="shared" si="5"/>
        <v>REHABILITASI</v>
      </c>
    </row>
    <row r="25" spans="2:29" ht="15" x14ac:dyDescent="0.3">
      <c r="B25" s="39">
        <v>2</v>
      </c>
      <c r="C25" s="26">
        <v>24055002</v>
      </c>
      <c r="D25" s="27" t="s">
        <v>1550</v>
      </c>
      <c r="E25" s="27" t="s">
        <v>1729</v>
      </c>
      <c r="F25" s="1" t="s">
        <v>1731</v>
      </c>
      <c r="G25" s="4" t="s">
        <v>1865</v>
      </c>
      <c r="H25" s="4" t="s">
        <v>1867</v>
      </c>
      <c r="I25" s="40">
        <v>11.5</v>
      </c>
      <c r="J25" s="40">
        <v>4.5</v>
      </c>
      <c r="K25" s="41">
        <v>1</v>
      </c>
      <c r="L25" s="42" t="s">
        <v>1907</v>
      </c>
      <c r="M25" s="42" t="s">
        <v>1943</v>
      </c>
      <c r="N25" s="39">
        <v>2</v>
      </c>
      <c r="O25" s="42" t="s">
        <v>1943</v>
      </c>
      <c r="P25" s="42" t="s">
        <v>1943</v>
      </c>
      <c r="Q25" s="39">
        <v>4</v>
      </c>
      <c r="R25" s="42" t="s">
        <v>1942</v>
      </c>
      <c r="S25" s="42" t="s">
        <v>1943</v>
      </c>
      <c r="T25" s="39">
        <v>2</v>
      </c>
      <c r="U25" s="42" t="s">
        <v>1947</v>
      </c>
      <c r="V25" s="42" t="s">
        <v>1948</v>
      </c>
      <c r="W25" s="39">
        <v>2</v>
      </c>
      <c r="X25" s="42" t="s">
        <v>1949</v>
      </c>
      <c r="Y25" s="42" t="s">
        <v>1948</v>
      </c>
      <c r="Z25" s="39">
        <v>3</v>
      </c>
      <c r="AA25" s="41">
        <f t="shared" si="3"/>
        <v>2.6</v>
      </c>
      <c r="AB25" s="39" t="str">
        <f t="shared" si="4"/>
        <v>RUSAK RINGAN</v>
      </c>
      <c r="AC25" s="42" t="str">
        <f t="shared" si="5"/>
        <v>REHABILITASI</v>
      </c>
    </row>
    <row r="26" spans="2:29" s="51" customFormat="1" ht="15" x14ac:dyDescent="0.3">
      <c r="B26" s="39">
        <v>3</v>
      </c>
      <c r="C26" s="44">
        <v>24056003</v>
      </c>
      <c r="D26" s="45" t="s">
        <v>1554</v>
      </c>
      <c r="E26" s="45" t="s">
        <v>1734</v>
      </c>
      <c r="F26" s="46" t="s">
        <v>1737</v>
      </c>
      <c r="G26" s="47" t="s">
        <v>1869</v>
      </c>
      <c r="H26" s="47" t="s">
        <v>1872</v>
      </c>
      <c r="I26" s="48">
        <v>10.7</v>
      </c>
      <c r="J26" s="48">
        <v>5.7</v>
      </c>
      <c r="K26" s="49">
        <v>1</v>
      </c>
      <c r="L26" s="50" t="s">
        <v>1920</v>
      </c>
      <c r="M26" s="50" t="s">
        <v>1942</v>
      </c>
      <c r="N26" s="43">
        <v>2</v>
      </c>
      <c r="O26" s="50" t="s">
        <v>1943</v>
      </c>
      <c r="P26" s="50" t="s">
        <v>1945</v>
      </c>
      <c r="Q26" s="43">
        <v>2</v>
      </c>
      <c r="R26" s="50" t="s">
        <v>1942</v>
      </c>
      <c r="S26" s="50" t="s">
        <v>1943</v>
      </c>
      <c r="T26" s="43">
        <v>2</v>
      </c>
      <c r="U26" s="50" t="s">
        <v>1947</v>
      </c>
      <c r="V26" s="50" t="s">
        <v>1948</v>
      </c>
      <c r="W26" s="43">
        <v>3</v>
      </c>
      <c r="X26" s="50" t="s">
        <v>1949</v>
      </c>
      <c r="Y26" s="50" t="s">
        <v>1948</v>
      </c>
      <c r="Z26" s="43">
        <v>4</v>
      </c>
      <c r="AA26" s="49">
        <f t="shared" si="3"/>
        <v>2.6</v>
      </c>
      <c r="AB26" s="43" t="str">
        <f t="shared" si="4"/>
        <v>RUSAK RINGAN</v>
      </c>
      <c r="AC26" s="50" t="str">
        <f t="shared" si="5"/>
        <v>REHABILITASI</v>
      </c>
    </row>
    <row r="27" spans="2:29" ht="15" x14ac:dyDescent="0.3">
      <c r="B27" s="39">
        <v>4</v>
      </c>
      <c r="C27" s="26">
        <v>24059001</v>
      </c>
      <c r="D27" s="27" t="s">
        <v>1567</v>
      </c>
      <c r="E27" s="28" t="s">
        <v>1753</v>
      </c>
      <c r="F27" s="1" t="s">
        <v>1754</v>
      </c>
      <c r="G27" s="4" t="s">
        <v>1873</v>
      </c>
      <c r="H27" s="4" t="s">
        <v>1874</v>
      </c>
      <c r="I27" s="40">
        <v>12.7</v>
      </c>
      <c r="J27" s="40">
        <v>4.53</v>
      </c>
      <c r="K27" s="41">
        <v>1</v>
      </c>
      <c r="L27" s="42" t="s">
        <v>1907</v>
      </c>
      <c r="M27" s="42" t="s">
        <v>1943</v>
      </c>
      <c r="N27" s="39">
        <v>3</v>
      </c>
      <c r="O27" s="42" t="s">
        <v>1943</v>
      </c>
      <c r="P27" s="42" t="s">
        <v>1943</v>
      </c>
      <c r="Q27" s="39">
        <v>3</v>
      </c>
      <c r="R27" s="42" t="s">
        <v>1942</v>
      </c>
      <c r="S27" s="42" t="s">
        <v>1943</v>
      </c>
      <c r="T27" s="39">
        <v>2</v>
      </c>
      <c r="U27" s="42" t="s">
        <v>1947</v>
      </c>
      <c r="V27" s="42" t="s">
        <v>1948</v>
      </c>
      <c r="W27" s="39">
        <v>4</v>
      </c>
      <c r="X27" s="42" t="s">
        <v>1949</v>
      </c>
      <c r="Y27" s="42" t="s">
        <v>1948</v>
      </c>
      <c r="Z27" s="39">
        <v>4</v>
      </c>
      <c r="AA27" s="41">
        <f t="shared" si="3"/>
        <v>3.2</v>
      </c>
      <c r="AB27" s="39" t="str">
        <f t="shared" si="4"/>
        <v>RUSAK RINGAN</v>
      </c>
      <c r="AC27" s="42" t="str">
        <f t="shared" si="5"/>
        <v>REHABILITASI</v>
      </c>
    </row>
    <row r="28" spans="2:29" ht="15" x14ac:dyDescent="0.3">
      <c r="B28" s="39">
        <v>5</v>
      </c>
      <c r="C28" s="26">
        <v>24068002</v>
      </c>
      <c r="D28" s="27" t="s">
        <v>1576</v>
      </c>
      <c r="E28" s="27" t="s">
        <v>1764</v>
      </c>
      <c r="F28" s="1" t="s">
        <v>1766</v>
      </c>
      <c r="G28" s="4" t="s">
        <v>1880</v>
      </c>
      <c r="H28" s="4" t="s">
        <v>1883</v>
      </c>
      <c r="I28" s="40">
        <v>8.85</v>
      </c>
      <c r="J28" s="40">
        <v>4.0999999999999996</v>
      </c>
      <c r="K28" s="41">
        <v>1</v>
      </c>
      <c r="L28" s="42" t="s">
        <v>1907</v>
      </c>
      <c r="M28" s="42" t="s">
        <v>1943</v>
      </c>
      <c r="N28" s="39">
        <v>2</v>
      </c>
      <c r="O28" s="42" t="s">
        <v>1943</v>
      </c>
      <c r="P28" s="42" t="s">
        <v>1943</v>
      </c>
      <c r="Q28" s="39">
        <v>2</v>
      </c>
      <c r="R28" s="42" t="s">
        <v>1942</v>
      </c>
      <c r="S28" s="42" t="s">
        <v>1943</v>
      </c>
      <c r="T28" s="39">
        <v>3</v>
      </c>
      <c r="U28" s="42" t="s">
        <v>1947</v>
      </c>
      <c r="V28" s="42" t="s">
        <v>1948</v>
      </c>
      <c r="W28" s="39">
        <v>3</v>
      </c>
      <c r="X28" s="42" t="s">
        <v>1949</v>
      </c>
      <c r="Y28" s="42" t="s">
        <v>1948</v>
      </c>
      <c r="Z28" s="39">
        <v>3</v>
      </c>
      <c r="AA28" s="41">
        <f t="shared" si="3"/>
        <v>2.6</v>
      </c>
      <c r="AB28" s="39" t="str">
        <f t="shared" si="4"/>
        <v>RUSAK RINGAN</v>
      </c>
      <c r="AC28" s="42" t="str">
        <f t="shared" si="5"/>
        <v>REHABILITASI</v>
      </c>
    </row>
    <row r="29" spans="2:29" s="51" customFormat="1" ht="15" x14ac:dyDescent="0.3">
      <c r="B29" s="39">
        <v>6</v>
      </c>
      <c r="C29" s="44">
        <v>24075002</v>
      </c>
      <c r="D29" s="45" t="s">
        <v>1586</v>
      </c>
      <c r="E29" s="45" t="s">
        <v>1779</v>
      </c>
      <c r="F29" s="46" t="s">
        <v>1781</v>
      </c>
      <c r="G29" s="47" t="s">
        <v>1878</v>
      </c>
      <c r="H29" s="47" t="s">
        <v>1891</v>
      </c>
      <c r="I29" s="48">
        <v>10.8</v>
      </c>
      <c r="J29" s="48">
        <v>5.7</v>
      </c>
      <c r="K29" s="49">
        <v>1</v>
      </c>
      <c r="L29" s="50" t="s">
        <v>1920</v>
      </c>
      <c r="M29" s="50" t="s">
        <v>1942</v>
      </c>
      <c r="N29" s="43">
        <v>2</v>
      </c>
      <c r="O29" s="50" t="s">
        <v>1943</v>
      </c>
      <c r="P29" s="50" t="s">
        <v>1945</v>
      </c>
      <c r="Q29" s="43">
        <v>2</v>
      </c>
      <c r="R29" s="50" t="s">
        <v>1942</v>
      </c>
      <c r="S29" s="50" t="s">
        <v>1943</v>
      </c>
      <c r="T29" s="43">
        <v>2</v>
      </c>
      <c r="U29" s="50" t="s">
        <v>1947</v>
      </c>
      <c r="V29" s="50" t="s">
        <v>1948</v>
      </c>
      <c r="W29" s="43">
        <v>3</v>
      </c>
      <c r="X29" s="50" t="s">
        <v>1949</v>
      </c>
      <c r="Y29" s="50" t="s">
        <v>1948</v>
      </c>
      <c r="Z29" s="43">
        <v>4</v>
      </c>
      <c r="AA29" s="49">
        <f t="shared" si="3"/>
        <v>2.6</v>
      </c>
      <c r="AB29" s="43" t="str">
        <f t="shared" si="4"/>
        <v>RUSAK RINGAN</v>
      </c>
      <c r="AC29" s="50" t="str">
        <f t="shared" si="5"/>
        <v>REHABILITASI</v>
      </c>
    </row>
    <row r="30" spans="2:29" ht="15" x14ac:dyDescent="0.3">
      <c r="B30" s="39">
        <v>7</v>
      </c>
      <c r="C30" s="26">
        <v>24078015</v>
      </c>
      <c r="D30" s="27" t="s">
        <v>1604</v>
      </c>
      <c r="E30" s="27" t="s">
        <v>1787</v>
      </c>
      <c r="F30" s="1" t="s">
        <v>1802</v>
      </c>
      <c r="G30" s="4" t="s">
        <v>1884</v>
      </c>
      <c r="H30" s="4" t="s">
        <v>1895</v>
      </c>
      <c r="I30" s="40">
        <v>10.85</v>
      </c>
      <c r="J30" s="40">
        <v>5.7</v>
      </c>
      <c r="K30" s="41">
        <v>1</v>
      </c>
      <c r="L30" s="42" t="s">
        <v>1920</v>
      </c>
      <c r="M30" s="42" t="s">
        <v>1942</v>
      </c>
      <c r="N30" s="39">
        <v>2</v>
      </c>
      <c r="O30" s="42" t="s">
        <v>1943</v>
      </c>
      <c r="P30" s="42" t="s">
        <v>1945</v>
      </c>
      <c r="Q30" s="39">
        <v>2</v>
      </c>
      <c r="R30" s="42" t="s">
        <v>1942</v>
      </c>
      <c r="S30" s="42" t="s">
        <v>1943</v>
      </c>
      <c r="T30" s="39">
        <v>4</v>
      </c>
      <c r="U30" s="42" t="s">
        <v>1947</v>
      </c>
      <c r="V30" s="42" t="s">
        <v>1948</v>
      </c>
      <c r="W30" s="39">
        <v>2</v>
      </c>
      <c r="X30" s="42" t="s">
        <v>1949</v>
      </c>
      <c r="Y30" s="42" t="s">
        <v>1948</v>
      </c>
      <c r="Z30" s="39">
        <v>3</v>
      </c>
      <c r="AA30" s="41">
        <f>AVERAGE(N30,Q30,T30,W30,Z30)</f>
        <v>2.6</v>
      </c>
      <c r="AB30" s="39" t="str">
        <f>IF(AND(AA30&gt;=0,AA30&lt;=0.5),"BAIK SEKALI",IF(AND(AA30&gt;0.6,AA30&lt;=1.5),"BAIK",IF(AND(AA30&gt;1.5,AA30&lt;=2.5),"SEDANG",IF(AND(AA30&gt;2.5,AA30&lt;=3.5),"RUSAK RINGAN",IF(AND(AA30&gt;3.6,AA30&lt;=4.5),"KRITIS",IF(AND(AA30&gt;4.6,AA30&lt;=5),"RUNTUH"))))))</f>
        <v>RUSAK RINGAN</v>
      </c>
      <c r="AC30" s="42" t="str">
        <f>IF(AND(AA30&gt;=0,AA30&lt;=0.5),"PEMELIHARAAN RUTIN",IF(AND(AA30&gt;0.06,AA30&lt;=1.5),"PEMELIHARAAN RUTIN *)",IF(AND(AA30&gt;1.5,AA30&lt;=2.5),"PERBAIKAN/REHABILITASI",IF(AND(AA30&gt;2.5,AA30&lt;=3.5),"REHABILITASI",IF(AND(AA30&gt;3.5,AA30&lt;=4.5),"PENGGANTIAN",IF(AND(AA30&gt;4.6,AA30&lt;=5),"PEMBANGUNAN JEMBATAN BARU",0))))))</f>
        <v>REHABILITASI</v>
      </c>
    </row>
  </sheetData>
  <autoFilter ref="A13:AO30" xr:uid="{05EDBE2D-B78D-45FE-9C88-2AB44590F2E0}"/>
  <mergeCells count="25">
    <mergeCell ref="AC8:AC12"/>
    <mergeCell ref="I10:I11"/>
    <mergeCell ref="J10:J11"/>
    <mergeCell ref="K10:K11"/>
    <mergeCell ref="L10:N11"/>
    <mergeCell ref="O10:Q11"/>
    <mergeCell ref="R10:T11"/>
    <mergeCell ref="U10:W11"/>
    <mergeCell ref="X10:Z11"/>
    <mergeCell ref="AB8:AB12"/>
    <mergeCell ref="G8:H11"/>
    <mergeCell ref="I8:K9"/>
    <mergeCell ref="L8:T9"/>
    <mergeCell ref="U8:Z9"/>
    <mergeCell ref="AA8:AA12"/>
    <mergeCell ref="B2:AC2"/>
    <mergeCell ref="B3:C3"/>
    <mergeCell ref="B4:C4"/>
    <mergeCell ref="B5:C5"/>
    <mergeCell ref="B6:C6"/>
    <mergeCell ref="B8:B12"/>
    <mergeCell ref="C8:C12"/>
    <mergeCell ref="D8:D12"/>
    <mergeCell ref="E8:E12"/>
    <mergeCell ref="F8:F12"/>
  </mergeCells>
  <conditionalFormatting sqref="AA14:AA30">
    <cfRule type="cellIs" dxfId="185" priority="13" operator="between">
      <formula>4.6</formula>
      <formula>5.6</formula>
    </cfRule>
    <cfRule type="cellIs" dxfId="184" priority="14" operator="between">
      <formula>3.6</formula>
      <formula>4.5</formula>
    </cfRule>
    <cfRule type="cellIs" dxfId="183" priority="15" operator="between">
      <formula>2.6</formula>
      <formula>3.5</formula>
    </cfRule>
    <cfRule type="cellIs" dxfId="182" priority="16" operator="between">
      <formula>1.6</formula>
      <formula>2.5</formula>
    </cfRule>
    <cfRule type="cellIs" dxfId="181" priority="17" operator="between">
      <formula>0.6</formula>
      <formula>1.5</formula>
    </cfRule>
    <cfRule type="cellIs" dxfId="180" priority="18" operator="between">
      <formula>0</formula>
      <formula>0.5</formula>
    </cfRule>
  </conditionalFormatting>
  <conditionalFormatting sqref="AB14:AB30">
    <cfRule type="containsText" dxfId="179" priority="3" operator="containsText" text="BAIK SEKALI">
      <formula>NOT(ISERROR(SEARCH("BAIK SEKALI",AB14)))</formula>
    </cfRule>
    <cfRule type="containsText" dxfId="178" priority="8" operator="containsText" text="RUNTUH">
      <formula>NOT(ISERROR(SEARCH("RUNTUH",AB14)))</formula>
    </cfRule>
    <cfRule type="containsText" dxfId="177" priority="9" operator="containsText" text="KRITIS">
      <formula>NOT(ISERROR(SEARCH("KRITIS",AB14)))</formula>
    </cfRule>
    <cfRule type="containsText" dxfId="176" priority="10" operator="containsText" text="RUSAK RINGAN">
      <formula>NOT(ISERROR(SEARCH("RUSAK RINGAN",AB14)))</formula>
    </cfRule>
    <cfRule type="containsText" dxfId="175" priority="11" operator="containsText" text="SEDANG">
      <formula>NOT(ISERROR(SEARCH("SEDANG",AB14)))</formula>
    </cfRule>
    <cfRule type="containsText" dxfId="174" priority="12" operator="containsText" text="BAIK">
      <formula>NOT(ISERROR(SEARCH("BAIK",AB14)))</formula>
    </cfRule>
  </conditionalFormatting>
  <conditionalFormatting sqref="AC14:AC30">
    <cfRule type="containsText" dxfId="173" priority="1" operator="containsText" text="PEMELIHARAAN RUTIN *)">
      <formula>NOT(ISERROR(SEARCH("PEMELIHARAAN RUTIN *)",AC14)))</formula>
    </cfRule>
    <cfRule type="containsText" dxfId="172" priority="2" operator="containsText" text="PERBAIKAN/REHABILITASI">
      <formula>NOT(ISERROR(SEARCH("PERBAIKAN/REHABILITASI",AC14)))</formula>
    </cfRule>
    <cfRule type="containsText" dxfId="171" priority="4" operator="containsText" text="PEMBANGUNAN JEMBATAN BARU">
      <formula>NOT(ISERROR(SEARCH("PEMBANGUNAN JEMBATAN BARU",AC14)))</formula>
    </cfRule>
    <cfRule type="containsText" dxfId="170" priority="5" operator="containsText" text="PENGGANTIAN">
      <formula>NOT(ISERROR(SEARCH("PENGGANTIAN",AC14)))</formula>
    </cfRule>
    <cfRule type="containsText" dxfId="169" priority="6" operator="containsText" text="REHABILITASI">
      <formula>NOT(ISERROR(SEARCH("REHABILITASI",AC14)))</formula>
    </cfRule>
    <cfRule type="containsText" dxfId="168" priority="7" operator="containsText" text="PEMELIHARAAN RUTIN">
      <formula>NOT(ISERROR(SEARCH("PEMELIHARAAN RUTIN",AC14)))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C45D-8A20-4A93-8CB3-25CE8C683425}">
  <sheetPr filterMode="1">
    <tabColor rgb="FFC00000"/>
  </sheetPr>
  <dimension ref="B1:AC159"/>
  <sheetViews>
    <sheetView zoomScale="110" zoomScaleNormal="110" workbookViewId="0">
      <pane ySplit="13" topLeftCell="A14" activePane="bottomLeft" state="frozen"/>
      <selection pane="bottomLeft" activeCell="AB161" sqref="AB161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24" style="33" customWidth="1"/>
    <col min="13" max="13" width="15.88671875" style="32" customWidth="1"/>
    <col min="14" max="14" width="11.6640625" style="32" customWidth="1"/>
    <col min="15" max="15" width="16.109375" style="32" customWidth="1"/>
    <col min="16" max="16" width="16.44140625" style="32" customWidth="1"/>
    <col min="17" max="17" width="10.5546875" style="32" customWidth="1"/>
    <col min="18" max="18" width="16.33203125" style="32" customWidth="1"/>
    <col min="19" max="19" width="16.44140625" style="32" customWidth="1"/>
    <col min="20" max="21" width="11" style="32" customWidth="1"/>
    <col min="22" max="22" width="15.33203125" style="32" customWidth="1"/>
    <col min="23" max="23" width="10.33203125" style="32" customWidth="1"/>
    <col min="24" max="24" width="15.33203125" style="32" customWidth="1"/>
    <col min="25" max="25" width="15" style="32" customWidth="1"/>
    <col min="26" max="26" width="11.33203125" style="32" customWidth="1"/>
    <col min="27" max="27" width="11" style="32" customWidth="1"/>
    <col min="28" max="28" width="17.109375" style="32" customWidth="1"/>
    <col min="29" max="29" width="33.44140625" style="32" customWidth="1"/>
    <col min="30" max="31" width="3.44140625" style="32" customWidth="1"/>
    <col min="32" max="32" width="4.44140625" style="32" customWidth="1"/>
    <col min="33" max="35" width="8.88671875" style="32"/>
    <col min="36" max="36" width="26.88671875" style="32" bestFit="1" customWidth="1"/>
    <col min="37" max="38" width="8.88671875" style="32"/>
    <col min="39" max="39" width="14.5546875" style="32" bestFit="1" customWidth="1"/>
    <col min="40" max="40" width="12.88671875" style="32" bestFit="1" customWidth="1"/>
    <col min="41" max="41" width="8.44140625" style="32" bestFit="1" customWidth="1"/>
    <col min="42" max="16384" width="8.88671875" style="32"/>
  </cols>
  <sheetData>
    <row r="1" spans="2:29" ht="6.6" customHeight="1" x14ac:dyDescent="0.3"/>
    <row r="2" spans="2:2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2:29" x14ac:dyDescent="0.3">
      <c r="B3" s="117" t="s">
        <v>1898</v>
      </c>
      <c r="C3" s="117"/>
      <c r="D3" s="34" t="s">
        <v>1902</v>
      </c>
    </row>
    <row r="4" spans="2:29" x14ac:dyDescent="0.3">
      <c r="B4" s="117" t="s">
        <v>1899</v>
      </c>
      <c r="C4" s="117"/>
      <c r="D4" s="34" t="s">
        <v>1903</v>
      </c>
    </row>
    <row r="5" spans="2:29" x14ac:dyDescent="0.3">
      <c r="B5" s="117" t="s">
        <v>1900</v>
      </c>
      <c r="C5" s="117"/>
      <c r="D5" s="34" t="s">
        <v>1905</v>
      </c>
    </row>
    <row r="6" spans="2:29" ht="15" x14ac:dyDescent="0.3">
      <c r="B6" s="117" t="s">
        <v>1901</v>
      </c>
      <c r="C6" s="117"/>
      <c r="D6" s="34" t="s">
        <v>1904</v>
      </c>
      <c r="F6" s="1"/>
    </row>
    <row r="8" spans="2:29" ht="13.5" customHeight="1" x14ac:dyDescent="0.3">
      <c r="B8" s="111" t="s">
        <v>0</v>
      </c>
      <c r="C8" s="112" t="s">
        <v>1470</v>
      </c>
      <c r="D8" s="113" t="s">
        <v>4</v>
      </c>
      <c r="E8" s="111" t="s">
        <v>3</v>
      </c>
      <c r="F8" s="112" t="s">
        <v>1608</v>
      </c>
      <c r="G8" s="124" t="s">
        <v>8</v>
      </c>
      <c r="H8" s="125"/>
      <c r="I8" s="124" t="s">
        <v>1456</v>
      </c>
      <c r="J8" s="130"/>
      <c r="K8" s="125"/>
      <c r="L8" s="122" t="s">
        <v>1462</v>
      </c>
      <c r="M8" s="123"/>
      <c r="N8" s="123"/>
      <c r="O8" s="123"/>
      <c r="P8" s="123"/>
      <c r="Q8" s="123"/>
      <c r="R8" s="123"/>
      <c r="S8" s="123"/>
      <c r="T8" s="132"/>
      <c r="U8" s="112" t="s">
        <v>1455</v>
      </c>
      <c r="V8" s="112"/>
      <c r="W8" s="112"/>
      <c r="X8" s="112"/>
      <c r="Y8" s="112"/>
      <c r="Z8" s="112"/>
      <c r="AA8" s="113" t="s">
        <v>1454</v>
      </c>
      <c r="AB8" s="113" t="s">
        <v>1917</v>
      </c>
      <c r="AC8" s="111" t="s">
        <v>1460</v>
      </c>
    </row>
    <row r="9" spans="2:29" ht="3" customHeight="1" x14ac:dyDescent="0.3">
      <c r="B9" s="111"/>
      <c r="C9" s="112"/>
      <c r="D9" s="114"/>
      <c r="E9" s="111"/>
      <c r="F9" s="112"/>
      <c r="G9" s="126"/>
      <c r="H9" s="127"/>
      <c r="I9" s="128"/>
      <c r="J9" s="131"/>
      <c r="K9" s="129"/>
      <c r="L9" s="133"/>
      <c r="M9" s="134"/>
      <c r="N9" s="134"/>
      <c r="O9" s="134"/>
      <c r="P9" s="134"/>
      <c r="Q9" s="134"/>
      <c r="R9" s="134"/>
      <c r="S9" s="134"/>
      <c r="T9" s="135"/>
      <c r="U9" s="112"/>
      <c r="V9" s="112"/>
      <c r="W9" s="112"/>
      <c r="X9" s="112"/>
      <c r="Y9" s="112"/>
      <c r="Z9" s="112"/>
      <c r="AA9" s="114"/>
      <c r="AB9" s="114"/>
      <c r="AC9" s="111"/>
    </row>
    <row r="10" spans="2:29" ht="17.25" customHeight="1" x14ac:dyDescent="0.3">
      <c r="B10" s="111"/>
      <c r="C10" s="112"/>
      <c r="D10" s="114"/>
      <c r="E10" s="111"/>
      <c r="F10" s="112"/>
      <c r="G10" s="126"/>
      <c r="H10" s="127"/>
      <c r="I10" s="118" t="s">
        <v>1457</v>
      </c>
      <c r="J10" s="118" t="s">
        <v>1458</v>
      </c>
      <c r="K10" s="113" t="s">
        <v>1459</v>
      </c>
      <c r="L10" s="112" t="s">
        <v>1449</v>
      </c>
      <c r="M10" s="112"/>
      <c r="N10" s="112"/>
      <c r="O10" s="112" t="s">
        <v>1450</v>
      </c>
      <c r="P10" s="112"/>
      <c r="Q10" s="112"/>
      <c r="R10" s="112" t="s">
        <v>1451</v>
      </c>
      <c r="S10" s="112"/>
      <c r="T10" s="112"/>
      <c r="U10" s="112" t="s">
        <v>1452</v>
      </c>
      <c r="V10" s="112"/>
      <c r="W10" s="112"/>
      <c r="X10" s="112" t="s">
        <v>1453</v>
      </c>
      <c r="Y10" s="112"/>
      <c r="Z10" s="112"/>
      <c r="AA10" s="114"/>
      <c r="AB10" s="114"/>
      <c r="AC10" s="111"/>
    </row>
    <row r="11" spans="2:29" ht="0.75" customHeight="1" x14ac:dyDescent="0.3">
      <c r="B11" s="111"/>
      <c r="C11" s="112"/>
      <c r="D11" s="114"/>
      <c r="E11" s="111"/>
      <c r="F11" s="112"/>
      <c r="G11" s="128"/>
      <c r="H11" s="129"/>
      <c r="I11" s="136"/>
      <c r="J11" s="136"/>
      <c r="K11" s="115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4"/>
      <c r="AB11" s="114"/>
      <c r="AC11" s="111"/>
    </row>
    <row r="12" spans="2:29" ht="17.25" customHeight="1" x14ac:dyDescent="0.3">
      <c r="B12" s="111"/>
      <c r="C12" s="112"/>
      <c r="D12" s="115"/>
      <c r="E12" s="111"/>
      <c r="F12" s="112"/>
      <c r="G12" s="35" t="s">
        <v>10</v>
      </c>
      <c r="H12" s="35" t="s">
        <v>9</v>
      </c>
      <c r="I12" s="35" t="s">
        <v>12</v>
      </c>
      <c r="J12" s="35" t="s">
        <v>12</v>
      </c>
      <c r="K12" s="36" t="s">
        <v>1916</v>
      </c>
      <c r="L12" s="37" t="s">
        <v>1446</v>
      </c>
      <c r="M12" s="37" t="s">
        <v>1447</v>
      </c>
      <c r="N12" s="37" t="s">
        <v>1448</v>
      </c>
      <c r="O12" s="37" t="s">
        <v>1446</v>
      </c>
      <c r="P12" s="37" t="s">
        <v>1447</v>
      </c>
      <c r="Q12" s="37" t="s">
        <v>1448</v>
      </c>
      <c r="R12" s="37" t="s">
        <v>1447</v>
      </c>
      <c r="S12" s="37" t="s">
        <v>1447</v>
      </c>
      <c r="T12" s="37" t="s">
        <v>1448</v>
      </c>
      <c r="U12" s="37" t="s">
        <v>1446</v>
      </c>
      <c r="V12" s="37" t="s">
        <v>1447</v>
      </c>
      <c r="W12" s="37" t="s">
        <v>1448</v>
      </c>
      <c r="X12" s="36" t="s">
        <v>1446</v>
      </c>
      <c r="Y12" s="36" t="s">
        <v>1447</v>
      </c>
      <c r="Z12" s="36" t="s">
        <v>1448</v>
      </c>
      <c r="AA12" s="115"/>
      <c r="AB12" s="115"/>
      <c r="AC12" s="118"/>
    </row>
    <row r="13" spans="2:29" ht="17.25" customHeight="1" x14ac:dyDescent="0.3">
      <c r="B13" s="38">
        <v>1</v>
      </c>
      <c r="C13" s="38">
        <v>2</v>
      </c>
      <c r="D13" s="38">
        <v>3</v>
      </c>
      <c r="E13" s="38">
        <v>4</v>
      </c>
      <c r="F13" s="38">
        <v>5</v>
      </c>
      <c r="G13" s="38">
        <v>6</v>
      </c>
      <c r="H13" s="38">
        <v>7</v>
      </c>
      <c r="I13" s="38">
        <v>8</v>
      </c>
      <c r="J13" s="38">
        <v>9</v>
      </c>
      <c r="K13" s="38">
        <v>10</v>
      </c>
      <c r="L13" s="38">
        <v>11</v>
      </c>
      <c r="M13" s="38">
        <v>12</v>
      </c>
      <c r="N13" s="38">
        <v>13</v>
      </c>
      <c r="O13" s="38">
        <v>14</v>
      </c>
      <c r="P13" s="38">
        <v>15</v>
      </c>
      <c r="Q13" s="38">
        <v>16</v>
      </c>
      <c r="R13" s="38">
        <v>17</v>
      </c>
      <c r="S13" s="38">
        <v>18</v>
      </c>
      <c r="T13" s="38">
        <v>19</v>
      </c>
      <c r="U13" s="38">
        <v>20</v>
      </c>
      <c r="V13" s="38">
        <v>21</v>
      </c>
      <c r="W13" s="38">
        <v>22</v>
      </c>
      <c r="X13" s="38">
        <v>23</v>
      </c>
      <c r="Y13" s="38">
        <v>24</v>
      </c>
      <c r="Z13" s="38">
        <v>25</v>
      </c>
      <c r="AA13" s="38">
        <v>26</v>
      </c>
      <c r="AB13" s="38">
        <v>27</v>
      </c>
      <c r="AC13" s="38">
        <v>28</v>
      </c>
    </row>
    <row r="14" spans="2:29" ht="15" hidden="1" x14ac:dyDescent="0.3">
      <c r="B14" s="39">
        <v>1</v>
      </c>
      <c r="C14" s="25" t="s">
        <v>1463</v>
      </c>
      <c r="D14" s="27" t="s">
        <v>1471</v>
      </c>
      <c r="E14" s="27" t="s">
        <v>1609</v>
      </c>
      <c r="F14" s="25" t="s">
        <v>1610</v>
      </c>
      <c r="G14" s="27" t="s">
        <v>1807</v>
      </c>
      <c r="H14" s="27" t="s">
        <v>1808</v>
      </c>
      <c r="I14" s="40"/>
      <c r="J14" s="40"/>
      <c r="K14" s="41"/>
      <c r="L14" s="42"/>
      <c r="M14" s="42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 t="e">
        <f>AVERAGE(N14,Q14,T14,W14,Z14)</f>
        <v>#DIV/0!</v>
      </c>
      <c r="AB14" s="39" t="e">
        <f t="shared" ref="AB14:AB78" si="0">IF(AND(AA14&gt;=0,AA14&lt;=0.5),"BAIK SEKALI",IF(AND(AA14&gt;0.6,AA14&lt;=1.5),"BAIK",IF(AND(AA14&gt;1.5,AA14&lt;=2.5),"SEDANG",IF(AND(AA14&gt;2.5,AA14&lt;=3.5),"RUSAK RINGAN",IF(AND(AA14&gt;3.6,AA14&lt;=4.5),"KRITIS",IF(AND(AA14&gt;4.6,AA14&lt;=5),"RUNTUH"))))))</f>
        <v>#DIV/0!</v>
      </c>
      <c r="AC14" s="42" t="e">
        <f>IF(AND(AA14&gt;=0,AA14&lt;=0.5),"PEMELIHARAAN RUTIN",IF(AND(AA14&gt;0.06,AA14&lt;=1.5),"PEMELIHARAAN RUTIN",IF(AND(AA14&gt;1.5,AA14&lt;=2.5),"PERBAIKAN/REHABILITASI",IF(AND(AA14&gt;2.5,AA14&lt;=3.5),"REHABILITASI",IF(AND(AA14&gt;3.5,AA14&lt;=4.5),"PENGGANTIAN",IF(AND(AA14&gt;4.6,AA14&lt;=5),"PEMBANGUNAN JEMBATAN BARU",0))))))</f>
        <v>#DIV/0!</v>
      </c>
    </row>
    <row r="15" spans="2:29" ht="15" hidden="1" x14ac:dyDescent="0.3">
      <c r="B15" s="39">
        <f>B14+1</f>
        <v>2</v>
      </c>
      <c r="C15" s="25" t="s">
        <v>1464</v>
      </c>
      <c r="D15" s="27" t="s">
        <v>1926</v>
      </c>
      <c r="E15" s="27" t="s">
        <v>1611</v>
      </c>
      <c r="F15" s="1" t="s">
        <v>1614</v>
      </c>
      <c r="G15" s="27" t="s">
        <v>1807</v>
      </c>
      <c r="H15" s="4" t="s">
        <v>1809</v>
      </c>
      <c r="I15" s="40">
        <v>6.2</v>
      </c>
      <c r="J15" s="40">
        <v>4.5</v>
      </c>
      <c r="K15" s="41">
        <v>1</v>
      </c>
      <c r="L15" s="42" t="s">
        <v>1920</v>
      </c>
      <c r="M15" s="42" t="s">
        <v>1942</v>
      </c>
      <c r="N15" s="39">
        <v>1</v>
      </c>
      <c r="O15" s="42" t="s">
        <v>1943</v>
      </c>
      <c r="P15" s="42" t="s">
        <v>1945</v>
      </c>
      <c r="Q15" s="39">
        <v>1</v>
      </c>
      <c r="R15" s="42" t="s">
        <v>1942</v>
      </c>
      <c r="S15" s="42" t="s">
        <v>1943</v>
      </c>
      <c r="T15" s="39">
        <v>1</v>
      </c>
      <c r="U15" s="42" t="s">
        <v>1947</v>
      </c>
      <c r="V15" s="42" t="s">
        <v>1948</v>
      </c>
      <c r="W15" s="39">
        <v>1</v>
      </c>
      <c r="X15" s="42" t="s">
        <v>1949</v>
      </c>
      <c r="Y15" s="42" t="s">
        <v>1948</v>
      </c>
      <c r="Z15" s="39">
        <v>1</v>
      </c>
      <c r="AA15" s="41">
        <f>AVERAGE(N15,Q15,T15,W15,Z15)</f>
        <v>1</v>
      </c>
      <c r="AB15" s="39" t="str">
        <f t="shared" si="0"/>
        <v>BAIK</v>
      </c>
      <c r="AC15" s="42" t="str">
        <f>IF(AND(AA15&gt;=0,AA15&lt;=0.5),"PEMELIHARAAN RUTIN",IF(AND(AA15&gt;0.06,AA15&lt;=1.5),"PEMELIHARAAN RUTIN *)",IF(AND(AA15&gt;1.5,AA15&lt;=2.5),"PERBAIKAN/REHABILITASI",IF(AND(AA15&gt;2.5,AA15&lt;=3.5),"REHABILITASI",IF(AND(AA15&gt;3.5,AA15&lt;=4.5),"PENGGANTIAN",IF(AND(AA15&gt;4.6,AA15&lt;=5),"PEMBANGUNAN JEMBATAN BARU",0))))))</f>
        <v>PEMELIHARAAN RUTIN *)</v>
      </c>
    </row>
    <row r="16" spans="2:29" ht="15" hidden="1" x14ac:dyDescent="0.3">
      <c r="B16" s="39">
        <f t="shared" ref="B16:B79" si="1">B15+1</f>
        <v>3</v>
      </c>
      <c r="C16" s="25" t="s">
        <v>1465</v>
      </c>
      <c r="D16" s="27" t="s">
        <v>1472</v>
      </c>
      <c r="E16" s="27" t="s">
        <v>1611</v>
      </c>
      <c r="F16" s="1" t="s">
        <v>1613</v>
      </c>
      <c r="G16" s="27" t="s">
        <v>1807</v>
      </c>
      <c r="H16" s="4" t="s">
        <v>1809</v>
      </c>
      <c r="I16" s="40">
        <v>6.5</v>
      </c>
      <c r="J16" s="40">
        <v>4.5999999999999996</v>
      </c>
      <c r="K16" s="41">
        <v>1</v>
      </c>
      <c r="L16" s="42" t="s">
        <v>1918</v>
      </c>
      <c r="M16" s="42" t="s">
        <v>1943</v>
      </c>
      <c r="N16" s="39">
        <v>1</v>
      </c>
      <c r="O16" s="42" t="s">
        <v>1943</v>
      </c>
      <c r="P16" s="42" t="s">
        <v>1945</v>
      </c>
      <c r="Q16" s="39">
        <v>1</v>
      </c>
      <c r="R16" s="42" t="s">
        <v>1942</v>
      </c>
      <c r="S16" s="42" t="s">
        <v>1943</v>
      </c>
      <c r="T16" s="39">
        <v>2</v>
      </c>
      <c r="U16" s="42" t="s">
        <v>1947</v>
      </c>
      <c r="V16" s="42" t="s">
        <v>1948</v>
      </c>
      <c r="W16" s="39">
        <v>1</v>
      </c>
      <c r="X16" s="42" t="s">
        <v>1949</v>
      </c>
      <c r="Y16" s="42" t="s">
        <v>1948</v>
      </c>
      <c r="Z16" s="39">
        <v>1</v>
      </c>
      <c r="AA16" s="41">
        <f t="shared" ref="AA16:AA79" si="2">AVERAGE(N16,Q16,T16,W16,Z16)</f>
        <v>1.2</v>
      </c>
      <c r="AB16" s="39" t="str">
        <f t="shared" si="0"/>
        <v>BAIK</v>
      </c>
      <c r="AC16" s="42" t="str">
        <f t="shared" ref="AC16:AC79" si="3">IF(AND(AA16&gt;=0,AA16&lt;=0.5),"PEMELIHARAAN RUTIN",IF(AND(AA16&gt;0.06,AA16&lt;=1.5),"PEMELIHARAAN RUTIN *)",IF(AND(AA16&gt;1.5,AA16&lt;=2.5),"PERBAIKAN/REHABILITASI",IF(AND(AA16&gt;2.5,AA16&lt;=3.5),"REHABILITASI",IF(AND(AA16&gt;3.5,AA16&lt;=4.5),"PENGGANTIAN",IF(AND(AA16&gt;4.6,AA16&lt;=5),"PEMBANGUNAN JEMBATAN BARU",0))))))</f>
        <v>PEMELIHARAAN RUTIN *)</v>
      </c>
    </row>
    <row r="17" spans="2:29" ht="15" hidden="1" x14ac:dyDescent="0.3">
      <c r="B17" s="39">
        <f t="shared" si="1"/>
        <v>4</v>
      </c>
      <c r="C17" s="25" t="s">
        <v>1466</v>
      </c>
      <c r="D17" s="27" t="s">
        <v>1927</v>
      </c>
      <c r="E17" s="27" t="s">
        <v>1611</v>
      </c>
      <c r="F17" s="1" t="s">
        <v>1612</v>
      </c>
      <c r="G17" s="27" t="s">
        <v>1807</v>
      </c>
      <c r="H17" s="4" t="s">
        <v>1808</v>
      </c>
      <c r="I17" s="40">
        <v>6.2</v>
      </c>
      <c r="J17" s="40">
        <v>4.5</v>
      </c>
      <c r="K17" s="41">
        <v>1</v>
      </c>
      <c r="L17" s="42" t="s">
        <v>1918</v>
      </c>
      <c r="M17" s="42" t="s">
        <v>1943</v>
      </c>
      <c r="N17" s="39">
        <v>1</v>
      </c>
      <c r="O17" s="42" t="s">
        <v>1943</v>
      </c>
      <c r="P17" s="42" t="s">
        <v>1945</v>
      </c>
      <c r="Q17" s="39">
        <v>1</v>
      </c>
      <c r="R17" s="42" t="s">
        <v>1942</v>
      </c>
      <c r="S17" s="42" t="s">
        <v>1943</v>
      </c>
      <c r="T17" s="39">
        <v>3</v>
      </c>
      <c r="U17" s="42" t="s">
        <v>1947</v>
      </c>
      <c r="V17" s="42" t="s">
        <v>1948</v>
      </c>
      <c r="W17" s="39">
        <v>1</v>
      </c>
      <c r="X17" s="42" t="s">
        <v>1949</v>
      </c>
      <c r="Y17" s="42" t="s">
        <v>1948</v>
      </c>
      <c r="Z17" s="39">
        <v>1</v>
      </c>
      <c r="AA17" s="41">
        <f t="shared" si="2"/>
        <v>1.4</v>
      </c>
      <c r="AB17" s="39" t="str">
        <f t="shared" si="0"/>
        <v>BAIK</v>
      </c>
      <c r="AC17" s="42" t="str">
        <f t="shared" si="3"/>
        <v>PEMELIHARAAN RUTIN *)</v>
      </c>
    </row>
    <row r="18" spans="2:29" ht="15" hidden="1" x14ac:dyDescent="0.3">
      <c r="B18" s="39">
        <f t="shared" si="1"/>
        <v>5</v>
      </c>
      <c r="C18" s="25" t="s">
        <v>1467</v>
      </c>
      <c r="D18" s="27" t="s">
        <v>1473</v>
      </c>
      <c r="E18" s="27" t="s">
        <v>1615</v>
      </c>
      <c r="F18" s="1" t="s">
        <v>1616</v>
      </c>
      <c r="G18" s="27" t="s">
        <v>1807</v>
      </c>
      <c r="H18" s="4" t="s">
        <v>1810</v>
      </c>
      <c r="I18" s="40">
        <v>48.5</v>
      </c>
      <c r="J18" s="40">
        <v>8</v>
      </c>
      <c r="K18" s="41">
        <v>2</v>
      </c>
      <c r="L18" s="42" t="s">
        <v>1907</v>
      </c>
      <c r="M18" s="42" t="s">
        <v>1943</v>
      </c>
      <c r="N18" s="39">
        <v>1</v>
      </c>
      <c r="O18" s="42" t="s">
        <v>1943</v>
      </c>
      <c r="P18" s="42" t="s">
        <v>1945</v>
      </c>
      <c r="Q18" s="39">
        <v>1</v>
      </c>
      <c r="R18" s="42" t="s">
        <v>1942</v>
      </c>
      <c r="S18" s="42" t="s">
        <v>1943</v>
      </c>
      <c r="T18" s="39">
        <v>1</v>
      </c>
      <c r="U18" s="42" t="s">
        <v>1947</v>
      </c>
      <c r="V18" s="42" t="s">
        <v>1948</v>
      </c>
      <c r="W18" s="39">
        <v>1</v>
      </c>
      <c r="X18" s="42" t="s">
        <v>1949</v>
      </c>
      <c r="Y18" s="42" t="s">
        <v>1948</v>
      </c>
      <c r="Z18" s="39">
        <v>1</v>
      </c>
      <c r="AA18" s="41">
        <f>AVERAGE(N18,Q18,T18,W18,Z18)</f>
        <v>1</v>
      </c>
      <c r="AB18" s="39" t="str">
        <f t="shared" si="0"/>
        <v>BAIK</v>
      </c>
      <c r="AC18" s="42" t="str">
        <f t="shared" si="3"/>
        <v>PEMELIHARAAN RUTIN *)</v>
      </c>
    </row>
    <row r="19" spans="2:29" ht="15" hidden="1" x14ac:dyDescent="0.3">
      <c r="B19" s="39">
        <f t="shared" si="1"/>
        <v>6</v>
      </c>
      <c r="C19" s="25" t="s">
        <v>1468</v>
      </c>
      <c r="D19" s="27" t="s">
        <v>1474</v>
      </c>
      <c r="E19" s="27" t="s">
        <v>1617</v>
      </c>
      <c r="F19" s="1" t="s">
        <v>1618</v>
      </c>
      <c r="G19" s="27" t="s">
        <v>1811</v>
      </c>
      <c r="H19" s="4" t="s">
        <v>1812</v>
      </c>
      <c r="I19" s="40">
        <v>10.8</v>
      </c>
      <c r="J19" s="40">
        <v>5.5</v>
      </c>
      <c r="K19" s="41">
        <v>1</v>
      </c>
      <c r="L19" s="42" t="s">
        <v>1907</v>
      </c>
      <c r="M19" s="42" t="s">
        <v>1943</v>
      </c>
      <c r="N19" s="39">
        <v>1</v>
      </c>
      <c r="O19" s="42" t="s">
        <v>1943</v>
      </c>
      <c r="P19" s="42" t="s">
        <v>1945</v>
      </c>
      <c r="Q19" s="39">
        <v>1</v>
      </c>
      <c r="R19" s="42" t="s">
        <v>1942</v>
      </c>
      <c r="S19" s="42" t="s">
        <v>1943</v>
      </c>
      <c r="T19" s="39">
        <v>1</v>
      </c>
      <c r="U19" s="42" t="s">
        <v>1947</v>
      </c>
      <c r="V19" s="42" t="s">
        <v>1948</v>
      </c>
      <c r="W19" s="39">
        <v>1</v>
      </c>
      <c r="X19" s="42" t="s">
        <v>1949</v>
      </c>
      <c r="Y19" s="42" t="s">
        <v>1948</v>
      </c>
      <c r="Z19" s="39">
        <v>1</v>
      </c>
      <c r="AA19" s="41">
        <f t="shared" si="2"/>
        <v>1</v>
      </c>
      <c r="AB19" s="39" t="str">
        <f t="shared" si="0"/>
        <v>BAIK</v>
      </c>
      <c r="AC19" s="42" t="str">
        <f t="shared" si="3"/>
        <v>PEMELIHARAAN RUTIN *)</v>
      </c>
    </row>
    <row r="20" spans="2:29" ht="15" hidden="1" x14ac:dyDescent="0.3">
      <c r="B20" s="39">
        <f t="shared" si="1"/>
        <v>7</v>
      </c>
      <c r="C20" s="25" t="s">
        <v>1469</v>
      </c>
      <c r="D20" s="27" t="s">
        <v>1475</v>
      </c>
      <c r="E20" s="27" t="s">
        <v>1619</v>
      </c>
      <c r="F20" s="1" t="s">
        <v>1620</v>
      </c>
      <c r="G20" s="27" t="s">
        <v>1811</v>
      </c>
      <c r="H20" s="4" t="s">
        <v>1813</v>
      </c>
      <c r="I20" s="40">
        <v>6</v>
      </c>
      <c r="J20" s="40">
        <v>5</v>
      </c>
      <c r="K20" s="41">
        <v>1</v>
      </c>
      <c r="L20" s="42" t="s">
        <v>1925</v>
      </c>
      <c r="M20" s="42" t="s">
        <v>1943</v>
      </c>
      <c r="N20" s="39">
        <v>1</v>
      </c>
      <c r="O20" s="42" t="s">
        <v>1943</v>
      </c>
      <c r="P20" s="42" t="s">
        <v>1943</v>
      </c>
      <c r="Q20" s="39">
        <v>1</v>
      </c>
      <c r="R20" s="42" t="s">
        <v>1942</v>
      </c>
      <c r="S20" s="42" t="s">
        <v>1943</v>
      </c>
      <c r="T20" s="39">
        <v>3</v>
      </c>
      <c r="U20" s="42" t="s">
        <v>1947</v>
      </c>
      <c r="V20" s="42" t="s">
        <v>1948</v>
      </c>
      <c r="W20" s="39">
        <v>1</v>
      </c>
      <c r="X20" s="42" t="s">
        <v>1949</v>
      </c>
      <c r="Y20" s="42" t="s">
        <v>1948</v>
      </c>
      <c r="Z20" s="39">
        <v>1</v>
      </c>
      <c r="AA20" s="41">
        <f t="shared" si="2"/>
        <v>1.4</v>
      </c>
      <c r="AB20" s="39" t="str">
        <f t="shared" si="0"/>
        <v>BAIK</v>
      </c>
      <c r="AC20" s="42" t="str">
        <f t="shared" si="3"/>
        <v>PEMELIHARAAN RUTIN *)</v>
      </c>
    </row>
    <row r="21" spans="2:29" ht="15" hidden="1" x14ac:dyDescent="0.3">
      <c r="B21" s="39">
        <f t="shared" si="1"/>
        <v>8</v>
      </c>
      <c r="C21" s="26">
        <v>24001135001</v>
      </c>
      <c r="D21" s="27" t="s">
        <v>1476</v>
      </c>
      <c r="E21" s="27" t="s">
        <v>1621</v>
      </c>
      <c r="F21" s="1" t="s">
        <v>1622</v>
      </c>
      <c r="G21" s="27" t="s">
        <v>1811</v>
      </c>
      <c r="H21" s="4" t="s">
        <v>1814</v>
      </c>
      <c r="I21" s="40">
        <v>65</v>
      </c>
      <c r="J21" s="40">
        <v>9.5</v>
      </c>
      <c r="K21" s="41">
        <v>2</v>
      </c>
      <c r="L21" s="42" t="s">
        <v>1907</v>
      </c>
      <c r="M21" s="42" t="s">
        <v>1943</v>
      </c>
      <c r="N21" s="39">
        <v>1</v>
      </c>
      <c r="O21" s="42" t="s">
        <v>1943</v>
      </c>
      <c r="P21" s="42" t="s">
        <v>1945</v>
      </c>
      <c r="Q21" s="39">
        <v>1</v>
      </c>
      <c r="R21" s="42" t="s">
        <v>1942</v>
      </c>
      <c r="S21" s="42" t="s">
        <v>1943</v>
      </c>
      <c r="T21" s="39">
        <v>1</v>
      </c>
      <c r="U21" s="42" t="s">
        <v>1947</v>
      </c>
      <c r="V21" s="42" t="s">
        <v>1948</v>
      </c>
      <c r="W21" s="39">
        <v>1</v>
      </c>
      <c r="X21" s="42" t="s">
        <v>1949</v>
      </c>
      <c r="Y21" s="42" t="s">
        <v>1948</v>
      </c>
      <c r="Z21" s="39">
        <v>1</v>
      </c>
      <c r="AA21" s="41">
        <f t="shared" si="2"/>
        <v>1</v>
      </c>
      <c r="AB21" s="39" t="str">
        <f t="shared" si="0"/>
        <v>BAIK</v>
      </c>
      <c r="AC21" s="42" t="str">
        <f t="shared" si="3"/>
        <v>PEMELIHARAAN RUTIN *)</v>
      </c>
    </row>
    <row r="22" spans="2:29" ht="15" hidden="1" x14ac:dyDescent="0.3">
      <c r="B22" s="39">
        <f t="shared" si="1"/>
        <v>9</v>
      </c>
      <c r="C22" s="26">
        <v>24002001</v>
      </c>
      <c r="D22" s="27" t="s">
        <v>1477</v>
      </c>
      <c r="E22" s="27" t="s">
        <v>1623</v>
      </c>
      <c r="F22" s="1" t="s">
        <v>1624</v>
      </c>
      <c r="G22" s="4" t="s">
        <v>1815</v>
      </c>
      <c r="H22" s="4" t="s">
        <v>1816</v>
      </c>
      <c r="I22" s="40">
        <v>6.2</v>
      </c>
      <c r="J22" s="40">
        <v>4.2</v>
      </c>
      <c r="K22" s="41">
        <v>1</v>
      </c>
      <c r="L22" s="42" t="s">
        <v>1941</v>
      </c>
      <c r="M22" s="42" t="s">
        <v>1943</v>
      </c>
      <c r="N22" s="39">
        <v>1</v>
      </c>
      <c r="O22" s="42" t="s">
        <v>1943</v>
      </c>
      <c r="P22" s="42" t="s">
        <v>1945</v>
      </c>
      <c r="Q22" s="39">
        <v>1</v>
      </c>
      <c r="R22" s="42" t="s">
        <v>1942</v>
      </c>
      <c r="S22" s="42" t="s">
        <v>1943</v>
      </c>
      <c r="T22" s="39">
        <v>3</v>
      </c>
      <c r="U22" s="42" t="s">
        <v>1947</v>
      </c>
      <c r="V22" s="42" t="s">
        <v>1948</v>
      </c>
      <c r="W22" s="39">
        <v>1</v>
      </c>
      <c r="X22" s="42" t="s">
        <v>1949</v>
      </c>
      <c r="Y22" s="42" t="s">
        <v>1948</v>
      </c>
      <c r="Z22" s="39">
        <v>1</v>
      </c>
      <c r="AA22" s="41">
        <f t="shared" si="2"/>
        <v>1.4</v>
      </c>
      <c r="AB22" s="39" t="str">
        <f t="shared" si="0"/>
        <v>BAIK</v>
      </c>
      <c r="AC22" s="42" t="str">
        <f t="shared" si="3"/>
        <v>PEMELIHARAAN RUTIN *)</v>
      </c>
    </row>
    <row r="23" spans="2:29" ht="15" hidden="1" x14ac:dyDescent="0.3">
      <c r="B23" s="39">
        <f t="shared" si="1"/>
        <v>10</v>
      </c>
      <c r="C23" s="26">
        <v>24002002</v>
      </c>
      <c r="D23" s="27" t="s">
        <v>1478</v>
      </c>
      <c r="E23" s="27" t="s">
        <v>1623</v>
      </c>
      <c r="F23" s="1" t="s">
        <v>1625</v>
      </c>
      <c r="G23" s="4" t="s">
        <v>1815</v>
      </c>
      <c r="H23" s="4" t="s">
        <v>1817</v>
      </c>
      <c r="I23" s="40">
        <v>6.5</v>
      </c>
      <c r="J23" s="40">
        <v>4.3499999999999996</v>
      </c>
      <c r="K23" s="41">
        <v>1</v>
      </c>
      <c r="L23" s="42" t="s">
        <v>1907</v>
      </c>
      <c r="M23" s="42" t="s">
        <v>1943</v>
      </c>
      <c r="N23" s="39">
        <v>1</v>
      </c>
      <c r="O23" s="42" t="s">
        <v>1943</v>
      </c>
      <c r="P23" s="42" t="s">
        <v>1945</v>
      </c>
      <c r="Q23" s="39">
        <v>1</v>
      </c>
      <c r="R23" s="42" t="s">
        <v>1942</v>
      </c>
      <c r="S23" s="42" t="s">
        <v>1943</v>
      </c>
      <c r="T23" s="39">
        <v>2</v>
      </c>
      <c r="U23" s="42" t="s">
        <v>1947</v>
      </c>
      <c r="V23" s="42" t="s">
        <v>1948</v>
      </c>
      <c r="W23" s="39">
        <v>1</v>
      </c>
      <c r="X23" s="42" t="s">
        <v>1949</v>
      </c>
      <c r="Y23" s="42" t="s">
        <v>1948</v>
      </c>
      <c r="Z23" s="39">
        <v>1</v>
      </c>
      <c r="AA23" s="41">
        <f t="shared" si="2"/>
        <v>1.2</v>
      </c>
      <c r="AB23" s="39" t="str">
        <f t="shared" si="0"/>
        <v>BAIK</v>
      </c>
      <c r="AC23" s="42" t="str">
        <f t="shared" si="3"/>
        <v>PEMELIHARAAN RUTIN *)</v>
      </c>
    </row>
    <row r="24" spans="2:29" ht="15" x14ac:dyDescent="0.3">
      <c r="B24" s="39">
        <f t="shared" si="1"/>
        <v>11</v>
      </c>
      <c r="C24" s="26">
        <v>24002003</v>
      </c>
      <c r="D24" s="27" t="s">
        <v>1479</v>
      </c>
      <c r="E24" s="27" t="s">
        <v>1623</v>
      </c>
      <c r="F24" s="1" t="s">
        <v>1626</v>
      </c>
      <c r="G24" s="4" t="s">
        <v>1815</v>
      </c>
      <c r="H24" s="4" t="s">
        <v>1817</v>
      </c>
      <c r="I24" s="40">
        <v>20.3</v>
      </c>
      <c r="J24" s="40">
        <v>4</v>
      </c>
      <c r="K24" s="41">
        <v>1</v>
      </c>
      <c r="L24" s="42" t="s">
        <v>1918</v>
      </c>
      <c r="M24" s="42" t="s">
        <v>1943</v>
      </c>
      <c r="N24" s="39">
        <v>5</v>
      </c>
      <c r="O24" s="42" t="s">
        <v>1943</v>
      </c>
      <c r="P24" s="42" t="s">
        <v>1943</v>
      </c>
      <c r="Q24" s="39">
        <v>5</v>
      </c>
      <c r="R24" s="42" t="s">
        <v>1943</v>
      </c>
      <c r="S24" s="42" t="s">
        <v>1943</v>
      </c>
      <c r="T24" s="39">
        <v>5</v>
      </c>
      <c r="U24" s="42" t="s">
        <v>1947</v>
      </c>
      <c r="V24" s="42" t="s">
        <v>1948</v>
      </c>
      <c r="W24" s="39">
        <v>5</v>
      </c>
      <c r="X24" s="42" t="s">
        <v>1949</v>
      </c>
      <c r="Y24" s="42" t="s">
        <v>1948</v>
      </c>
      <c r="Z24" s="39">
        <v>4</v>
      </c>
      <c r="AA24" s="41">
        <f>AVERAGE(N24,Q24,T24,W24,Z24)</f>
        <v>4.8</v>
      </c>
      <c r="AB24" s="39" t="str">
        <f t="shared" si="0"/>
        <v>RUNTUH</v>
      </c>
      <c r="AC24" s="42" t="str">
        <f t="shared" si="3"/>
        <v>PEMBANGUNAN JEMBATAN BARU</v>
      </c>
    </row>
    <row r="25" spans="2:29" s="51" customFormat="1" ht="15" hidden="1" x14ac:dyDescent="0.3">
      <c r="B25" s="43">
        <f t="shared" si="1"/>
        <v>12</v>
      </c>
      <c r="C25" s="44">
        <v>24002004</v>
      </c>
      <c r="D25" s="45" t="s">
        <v>1480</v>
      </c>
      <c r="E25" s="45" t="s">
        <v>1623</v>
      </c>
      <c r="F25" s="46" t="s">
        <v>1627</v>
      </c>
      <c r="G25" s="47" t="s">
        <v>1815</v>
      </c>
      <c r="H25" s="47" t="s">
        <v>1817</v>
      </c>
      <c r="I25" s="48">
        <v>12.5</v>
      </c>
      <c r="J25" s="48">
        <v>4</v>
      </c>
      <c r="K25" s="49">
        <v>1</v>
      </c>
      <c r="L25" s="50" t="s">
        <v>1925</v>
      </c>
      <c r="M25" s="50" t="s">
        <v>1943</v>
      </c>
      <c r="N25" s="43">
        <v>1</v>
      </c>
      <c r="O25" s="50" t="s">
        <v>1943</v>
      </c>
      <c r="P25" s="50" t="s">
        <v>1943</v>
      </c>
      <c r="Q25" s="43">
        <v>1</v>
      </c>
      <c r="R25" s="50" t="s">
        <v>1943</v>
      </c>
      <c r="S25" s="50" t="s">
        <v>1943</v>
      </c>
      <c r="T25" s="43">
        <v>3</v>
      </c>
      <c r="U25" s="50" t="s">
        <v>1947</v>
      </c>
      <c r="V25" s="50" t="s">
        <v>1948</v>
      </c>
      <c r="W25" s="43">
        <v>2</v>
      </c>
      <c r="X25" s="50" t="s">
        <v>1949</v>
      </c>
      <c r="Y25" s="50" t="s">
        <v>1948</v>
      </c>
      <c r="Z25" s="43">
        <v>2</v>
      </c>
      <c r="AA25" s="49">
        <f t="shared" si="2"/>
        <v>1.8</v>
      </c>
      <c r="AB25" s="43" t="str">
        <f t="shared" si="0"/>
        <v>SEDANG</v>
      </c>
      <c r="AC25" s="50" t="str">
        <f t="shared" si="3"/>
        <v>PERBAIKAN/REHABILITASI</v>
      </c>
    </row>
    <row r="26" spans="2:29" ht="15" hidden="1" x14ac:dyDescent="0.3">
      <c r="B26" s="39">
        <f t="shared" si="1"/>
        <v>13</v>
      </c>
      <c r="C26" s="26">
        <v>24003001</v>
      </c>
      <c r="D26" s="27" t="s">
        <v>1481</v>
      </c>
      <c r="E26" s="27" t="s">
        <v>1628</v>
      </c>
      <c r="F26" s="1" t="s">
        <v>1629</v>
      </c>
      <c r="G26" s="4" t="s">
        <v>1815</v>
      </c>
      <c r="H26" s="4" t="s">
        <v>1818</v>
      </c>
      <c r="I26" s="40">
        <v>10</v>
      </c>
      <c r="J26" s="40">
        <v>4.2</v>
      </c>
      <c r="K26" s="41">
        <v>1</v>
      </c>
      <c r="L26" s="42" t="s">
        <v>1920</v>
      </c>
      <c r="M26" s="42" t="s">
        <v>1942</v>
      </c>
      <c r="N26" s="39">
        <v>1</v>
      </c>
      <c r="O26" s="42" t="s">
        <v>1943</v>
      </c>
      <c r="P26" s="42" t="s">
        <v>1945</v>
      </c>
      <c r="Q26" s="39">
        <v>1</v>
      </c>
      <c r="R26" s="42" t="s">
        <v>1942</v>
      </c>
      <c r="S26" s="42" t="s">
        <v>1943</v>
      </c>
      <c r="T26" s="39">
        <v>3</v>
      </c>
      <c r="U26" s="42" t="s">
        <v>1947</v>
      </c>
      <c r="V26" s="42" t="s">
        <v>1948</v>
      </c>
      <c r="W26" s="39">
        <v>1</v>
      </c>
      <c r="X26" s="42" t="s">
        <v>1949</v>
      </c>
      <c r="Y26" s="42" t="s">
        <v>1948</v>
      </c>
      <c r="Z26" s="39">
        <v>1</v>
      </c>
      <c r="AA26" s="41">
        <f t="shared" si="2"/>
        <v>1.4</v>
      </c>
      <c r="AB26" s="39" t="str">
        <f t="shared" si="0"/>
        <v>BAIK</v>
      </c>
      <c r="AC26" s="42" t="str">
        <f t="shared" si="3"/>
        <v>PEMELIHARAAN RUTIN *)</v>
      </c>
    </row>
    <row r="27" spans="2:29" ht="15" hidden="1" x14ac:dyDescent="0.3">
      <c r="B27" s="39">
        <f t="shared" si="1"/>
        <v>14</v>
      </c>
      <c r="C27" s="26">
        <v>24003002</v>
      </c>
      <c r="D27" s="27" t="s">
        <v>1482</v>
      </c>
      <c r="E27" s="27" t="s">
        <v>1628</v>
      </c>
      <c r="F27" s="1" t="s">
        <v>1630</v>
      </c>
      <c r="G27" s="4" t="s">
        <v>1815</v>
      </c>
      <c r="H27" s="4" t="s">
        <v>1818</v>
      </c>
      <c r="I27" s="40">
        <v>7.2</v>
      </c>
      <c r="J27" s="40">
        <v>5.6</v>
      </c>
      <c r="K27" s="41">
        <v>1</v>
      </c>
      <c r="L27" s="42" t="s">
        <v>1920</v>
      </c>
      <c r="M27" s="42" t="s">
        <v>1942</v>
      </c>
      <c r="N27" s="39">
        <v>1</v>
      </c>
      <c r="O27" s="42" t="s">
        <v>1943</v>
      </c>
      <c r="P27" s="42" t="s">
        <v>1945</v>
      </c>
      <c r="Q27" s="39">
        <v>1</v>
      </c>
      <c r="R27" s="42" t="s">
        <v>1942</v>
      </c>
      <c r="S27" s="42" t="s">
        <v>1943</v>
      </c>
      <c r="T27" s="39">
        <v>2</v>
      </c>
      <c r="U27" s="42" t="s">
        <v>1947</v>
      </c>
      <c r="V27" s="42" t="s">
        <v>1948</v>
      </c>
      <c r="W27" s="39">
        <v>1</v>
      </c>
      <c r="X27" s="42" t="s">
        <v>1949</v>
      </c>
      <c r="Y27" s="42" t="s">
        <v>1948</v>
      </c>
      <c r="Z27" s="39">
        <v>1</v>
      </c>
      <c r="AA27" s="41">
        <f t="shared" si="2"/>
        <v>1.2</v>
      </c>
      <c r="AB27" s="39" t="str">
        <f t="shared" si="0"/>
        <v>BAIK</v>
      </c>
      <c r="AC27" s="42" t="str">
        <f t="shared" si="3"/>
        <v>PEMELIHARAAN RUTIN *)</v>
      </c>
    </row>
    <row r="28" spans="2:29" ht="15" hidden="1" x14ac:dyDescent="0.3">
      <c r="B28" s="39">
        <f t="shared" si="1"/>
        <v>15</v>
      </c>
      <c r="C28" s="26">
        <v>24003003</v>
      </c>
      <c r="D28" s="27" t="s">
        <v>1483</v>
      </c>
      <c r="E28" s="27" t="s">
        <v>1628</v>
      </c>
      <c r="F28" s="1" t="s">
        <v>1631</v>
      </c>
      <c r="G28" s="4" t="s">
        <v>1815</v>
      </c>
      <c r="H28" s="4" t="s">
        <v>1818</v>
      </c>
      <c r="I28" s="40">
        <v>7.1</v>
      </c>
      <c r="J28" s="40">
        <v>5.6</v>
      </c>
      <c r="K28" s="41">
        <v>1</v>
      </c>
      <c r="L28" s="42" t="s">
        <v>1920</v>
      </c>
      <c r="M28" s="42" t="s">
        <v>1942</v>
      </c>
      <c r="N28" s="39">
        <v>1</v>
      </c>
      <c r="O28" s="42" t="s">
        <v>1943</v>
      </c>
      <c r="P28" s="42" t="s">
        <v>1945</v>
      </c>
      <c r="Q28" s="39">
        <v>1</v>
      </c>
      <c r="R28" s="42" t="s">
        <v>1942</v>
      </c>
      <c r="S28" s="42" t="s">
        <v>1943</v>
      </c>
      <c r="T28" s="39">
        <v>1</v>
      </c>
      <c r="U28" s="42" t="s">
        <v>1947</v>
      </c>
      <c r="V28" s="42" t="s">
        <v>1948</v>
      </c>
      <c r="W28" s="39">
        <v>1</v>
      </c>
      <c r="X28" s="42" t="s">
        <v>1949</v>
      </c>
      <c r="Y28" s="42" t="s">
        <v>1948</v>
      </c>
      <c r="Z28" s="39">
        <v>1</v>
      </c>
      <c r="AA28" s="41">
        <f t="shared" si="2"/>
        <v>1</v>
      </c>
      <c r="AB28" s="39" t="str">
        <f t="shared" si="0"/>
        <v>BAIK</v>
      </c>
      <c r="AC28" s="42" t="str">
        <f t="shared" si="3"/>
        <v>PEMELIHARAAN RUTIN *)</v>
      </c>
    </row>
    <row r="29" spans="2:29" ht="15" hidden="1" x14ac:dyDescent="0.3">
      <c r="B29" s="39">
        <f t="shared" si="1"/>
        <v>16</v>
      </c>
      <c r="C29" s="26">
        <v>24003004</v>
      </c>
      <c r="D29" s="27" t="s">
        <v>1484</v>
      </c>
      <c r="E29" s="27" t="s">
        <v>1628</v>
      </c>
      <c r="F29" s="1" t="s">
        <v>1632</v>
      </c>
      <c r="G29" s="4" t="s">
        <v>1815</v>
      </c>
      <c r="H29" s="4" t="s">
        <v>1818</v>
      </c>
      <c r="I29" s="40">
        <v>10.8</v>
      </c>
      <c r="J29" s="40">
        <v>5.7</v>
      </c>
      <c r="K29" s="41">
        <v>1</v>
      </c>
      <c r="L29" s="42" t="s">
        <v>1920</v>
      </c>
      <c r="M29" s="42" t="s">
        <v>1942</v>
      </c>
      <c r="N29" s="39">
        <v>1</v>
      </c>
      <c r="O29" s="42" t="s">
        <v>1943</v>
      </c>
      <c r="P29" s="42" t="s">
        <v>1945</v>
      </c>
      <c r="Q29" s="39">
        <v>1</v>
      </c>
      <c r="R29" s="42" t="s">
        <v>1942</v>
      </c>
      <c r="S29" s="42" t="s">
        <v>1943</v>
      </c>
      <c r="T29" s="39">
        <v>1</v>
      </c>
      <c r="U29" s="42" t="s">
        <v>1947</v>
      </c>
      <c r="V29" s="42" t="s">
        <v>1948</v>
      </c>
      <c r="W29" s="39">
        <v>2</v>
      </c>
      <c r="X29" s="42" t="s">
        <v>1949</v>
      </c>
      <c r="Y29" s="42" t="s">
        <v>1948</v>
      </c>
      <c r="Z29" s="39">
        <v>2</v>
      </c>
      <c r="AA29" s="41">
        <f t="shared" si="2"/>
        <v>1.4</v>
      </c>
      <c r="AB29" s="39" t="str">
        <f t="shared" si="0"/>
        <v>BAIK</v>
      </c>
      <c r="AC29" s="42" t="str">
        <f t="shared" si="3"/>
        <v>PEMELIHARAAN RUTIN *)</v>
      </c>
    </row>
    <row r="30" spans="2:29" ht="15" hidden="1" x14ac:dyDescent="0.3">
      <c r="B30" s="39">
        <f t="shared" si="1"/>
        <v>17</v>
      </c>
      <c r="C30" s="26">
        <v>24003005</v>
      </c>
      <c r="D30" s="27" t="s">
        <v>1485</v>
      </c>
      <c r="E30" s="27" t="s">
        <v>1628</v>
      </c>
      <c r="F30" s="1" t="s">
        <v>1633</v>
      </c>
      <c r="G30" s="4" t="s">
        <v>1819</v>
      </c>
      <c r="H30" s="4" t="s">
        <v>1820</v>
      </c>
      <c r="I30" s="40">
        <v>17.100000000000001</v>
      </c>
      <c r="J30" s="40">
        <v>5.9</v>
      </c>
      <c r="K30" s="41">
        <v>1</v>
      </c>
      <c r="L30" s="42" t="s">
        <v>1920</v>
      </c>
      <c r="M30" s="42" t="s">
        <v>1942</v>
      </c>
      <c r="N30" s="39">
        <v>2</v>
      </c>
      <c r="O30" s="42" t="s">
        <v>1943</v>
      </c>
      <c r="P30" s="42" t="s">
        <v>1945</v>
      </c>
      <c r="Q30" s="39">
        <v>2</v>
      </c>
      <c r="R30" s="42" t="s">
        <v>1942</v>
      </c>
      <c r="S30" s="42" t="s">
        <v>1943</v>
      </c>
      <c r="T30" s="39">
        <v>1</v>
      </c>
      <c r="U30" s="42" t="s">
        <v>1947</v>
      </c>
      <c r="V30" s="42" t="s">
        <v>1948</v>
      </c>
      <c r="W30" s="39">
        <v>1</v>
      </c>
      <c r="X30" s="42" t="s">
        <v>1949</v>
      </c>
      <c r="Y30" s="42" t="s">
        <v>1948</v>
      </c>
      <c r="Z30" s="39">
        <v>1</v>
      </c>
      <c r="AA30" s="41">
        <f t="shared" si="2"/>
        <v>1.4</v>
      </c>
      <c r="AB30" s="39" t="str">
        <f t="shared" si="0"/>
        <v>BAIK</v>
      </c>
      <c r="AC30" s="42" t="str">
        <f t="shared" si="3"/>
        <v>PEMELIHARAAN RUTIN *)</v>
      </c>
    </row>
    <row r="31" spans="2:29" s="51" customFormat="1" ht="15" hidden="1" x14ac:dyDescent="0.3">
      <c r="B31" s="43">
        <f t="shared" si="1"/>
        <v>18</v>
      </c>
      <c r="C31" s="44">
        <v>24003006</v>
      </c>
      <c r="D31" s="45" t="s">
        <v>1486</v>
      </c>
      <c r="E31" s="45" t="s">
        <v>1628</v>
      </c>
      <c r="F31" s="46" t="s">
        <v>1634</v>
      </c>
      <c r="G31" s="47" t="s">
        <v>1819</v>
      </c>
      <c r="H31" s="47" t="s">
        <v>1820</v>
      </c>
      <c r="I31" s="48">
        <v>10.9</v>
      </c>
      <c r="J31" s="48">
        <v>4.8</v>
      </c>
      <c r="K31" s="49">
        <v>1</v>
      </c>
      <c r="L31" s="50" t="s">
        <v>1920</v>
      </c>
      <c r="M31" s="50" t="s">
        <v>1942</v>
      </c>
      <c r="N31" s="43">
        <v>2</v>
      </c>
      <c r="O31" s="50" t="s">
        <v>1943</v>
      </c>
      <c r="P31" s="50" t="s">
        <v>1946</v>
      </c>
      <c r="Q31" s="43">
        <v>2</v>
      </c>
      <c r="R31" s="50" t="s">
        <v>1942</v>
      </c>
      <c r="S31" s="50" t="s">
        <v>1943</v>
      </c>
      <c r="T31" s="43">
        <v>3</v>
      </c>
      <c r="U31" s="50" t="s">
        <v>1947</v>
      </c>
      <c r="V31" s="50" t="s">
        <v>1948</v>
      </c>
      <c r="W31" s="43">
        <v>2</v>
      </c>
      <c r="X31" s="50" t="s">
        <v>1949</v>
      </c>
      <c r="Y31" s="50" t="s">
        <v>1948</v>
      </c>
      <c r="Z31" s="43">
        <v>2</v>
      </c>
      <c r="AA31" s="49">
        <f t="shared" si="2"/>
        <v>2.2000000000000002</v>
      </c>
      <c r="AB31" s="43" t="str">
        <f t="shared" si="0"/>
        <v>SEDANG</v>
      </c>
      <c r="AC31" s="50" t="str">
        <f t="shared" si="3"/>
        <v>PERBAIKAN/REHABILITASI</v>
      </c>
    </row>
    <row r="32" spans="2:29" s="51" customFormat="1" ht="12.6" hidden="1" customHeight="1" x14ac:dyDescent="0.3">
      <c r="B32" s="43">
        <f t="shared" si="1"/>
        <v>19</v>
      </c>
      <c r="C32" s="44">
        <v>24004001</v>
      </c>
      <c r="D32" s="45" t="s">
        <v>1487</v>
      </c>
      <c r="E32" s="45" t="s">
        <v>1635</v>
      </c>
      <c r="F32" s="46" t="s">
        <v>1636</v>
      </c>
      <c r="G32" s="47" t="s">
        <v>1815</v>
      </c>
      <c r="H32" s="47" t="s">
        <v>1821</v>
      </c>
      <c r="I32" s="48">
        <v>17.8</v>
      </c>
      <c r="J32" s="48">
        <v>5.7</v>
      </c>
      <c r="K32" s="49">
        <v>1</v>
      </c>
      <c r="L32" s="50" t="s">
        <v>1907</v>
      </c>
      <c r="M32" s="50" t="s">
        <v>1943</v>
      </c>
      <c r="N32" s="43">
        <v>1</v>
      </c>
      <c r="O32" s="50" t="s">
        <v>1943</v>
      </c>
      <c r="P32" s="50" t="s">
        <v>1945</v>
      </c>
      <c r="Q32" s="43">
        <v>1</v>
      </c>
      <c r="R32" s="50" t="s">
        <v>1942</v>
      </c>
      <c r="S32" s="50" t="s">
        <v>1943</v>
      </c>
      <c r="T32" s="43">
        <v>2</v>
      </c>
      <c r="U32" s="50" t="s">
        <v>1947</v>
      </c>
      <c r="V32" s="50" t="s">
        <v>1948</v>
      </c>
      <c r="W32" s="43">
        <v>2</v>
      </c>
      <c r="X32" s="50" t="s">
        <v>1949</v>
      </c>
      <c r="Y32" s="50" t="s">
        <v>1948</v>
      </c>
      <c r="Z32" s="43">
        <v>3</v>
      </c>
      <c r="AA32" s="49">
        <f t="shared" si="2"/>
        <v>1.8</v>
      </c>
      <c r="AB32" s="43" t="str">
        <f t="shared" si="0"/>
        <v>SEDANG</v>
      </c>
      <c r="AC32" s="50" t="str">
        <f t="shared" si="3"/>
        <v>PERBAIKAN/REHABILITASI</v>
      </c>
    </row>
    <row r="33" spans="2:29" ht="15" hidden="1" x14ac:dyDescent="0.3">
      <c r="B33" s="39">
        <f t="shared" si="1"/>
        <v>20</v>
      </c>
      <c r="C33" s="26">
        <v>24004002</v>
      </c>
      <c r="D33" s="27" t="s">
        <v>1488</v>
      </c>
      <c r="E33" s="27" t="s">
        <v>1635</v>
      </c>
      <c r="F33" s="1" t="s">
        <v>1637</v>
      </c>
      <c r="G33" s="4" t="s">
        <v>1815</v>
      </c>
      <c r="H33" s="4" t="s">
        <v>1821</v>
      </c>
      <c r="I33" s="40">
        <v>17</v>
      </c>
      <c r="J33" s="40">
        <v>5.7</v>
      </c>
      <c r="K33" s="41">
        <v>1</v>
      </c>
      <c r="L33" s="42" t="s">
        <v>1907</v>
      </c>
      <c r="M33" s="42" t="s">
        <v>1943</v>
      </c>
      <c r="N33" s="39">
        <v>1</v>
      </c>
      <c r="O33" s="42" t="s">
        <v>1943</v>
      </c>
      <c r="P33" s="42" t="s">
        <v>1945</v>
      </c>
      <c r="Q33" s="39">
        <v>1</v>
      </c>
      <c r="R33" s="42" t="s">
        <v>1942</v>
      </c>
      <c r="S33" s="42" t="s">
        <v>1943</v>
      </c>
      <c r="T33" s="39">
        <v>2</v>
      </c>
      <c r="U33" s="42" t="s">
        <v>1947</v>
      </c>
      <c r="V33" s="42" t="s">
        <v>1948</v>
      </c>
      <c r="W33" s="39">
        <v>1</v>
      </c>
      <c r="X33" s="42" t="s">
        <v>1949</v>
      </c>
      <c r="Y33" s="42" t="s">
        <v>1948</v>
      </c>
      <c r="Z33" s="39">
        <v>1</v>
      </c>
      <c r="AA33" s="41">
        <f>AVERAGE(N33,Q33,T33,W33,Z33)</f>
        <v>1.2</v>
      </c>
      <c r="AB33" s="39" t="str">
        <f t="shared" si="0"/>
        <v>BAIK</v>
      </c>
      <c r="AC33" s="42" t="str">
        <f t="shared" si="3"/>
        <v>PEMELIHARAAN RUTIN *)</v>
      </c>
    </row>
    <row r="34" spans="2:29" ht="15" hidden="1" x14ac:dyDescent="0.3">
      <c r="B34" s="39">
        <f t="shared" si="1"/>
        <v>21</v>
      </c>
      <c r="C34" s="26">
        <v>24005001</v>
      </c>
      <c r="D34" s="27" t="s">
        <v>1489</v>
      </c>
      <c r="E34" s="27" t="s">
        <v>1638</v>
      </c>
      <c r="F34" s="1" t="s">
        <v>1639</v>
      </c>
      <c r="G34" s="4" t="s">
        <v>1822</v>
      </c>
      <c r="H34" s="4" t="s">
        <v>1823</v>
      </c>
      <c r="I34" s="40">
        <v>7.3</v>
      </c>
      <c r="J34" s="40">
        <v>5.5</v>
      </c>
      <c r="K34" s="41">
        <v>1</v>
      </c>
      <c r="L34" s="42" t="s">
        <v>1907</v>
      </c>
      <c r="M34" s="42" t="s">
        <v>1943</v>
      </c>
      <c r="N34" s="39">
        <v>1</v>
      </c>
      <c r="O34" s="42" t="s">
        <v>1943</v>
      </c>
      <c r="P34" s="42" t="s">
        <v>1945</v>
      </c>
      <c r="Q34" s="39">
        <v>1</v>
      </c>
      <c r="R34" s="42" t="s">
        <v>1942</v>
      </c>
      <c r="S34" s="42" t="s">
        <v>1943</v>
      </c>
      <c r="T34" s="39">
        <v>1</v>
      </c>
      <c r="U34" s="42" t="s">
        <v>1947</v>
      </c>
      <c r="V34" s="42" t="s">
        <v>1948</v>
      </c>
      <c r="W34" s="39">
        <v>1</v>
      </c>
      <c r="X34" s="42" t="s">
        <v>1949</v>
      </c>
      <c r="Y34" s="42" t="s">
        <v>1948</v>
      </c>
      <c r="Z34" s="39">
        <v>1</v>
      </c>
      <c r="AA34" s="41">
        <f t="shared" si="2"/>
        <v>1</v>
      </c>
      <c r="AB34" s="39" t="str">
        <f t="shared" si="0"/>
        <v>BAIK</v>
      </c>
      <c r="AC34" s="42" t="str">
        <f t="shared" si="3"/>
        <v>PEMELIHARAAN RUTIN *)</v>
      </c>
    </row>
    <row r="35" spans="2:29" s="51" customFormat="1" ht="15" hidden="1" x14ac:dyDescent="0.3">
      <c r="B35" s="43">
        <f t="shared" si="1"/>
        <v>22</v>
      </c>
      <c r="C35" s="44">
        <v>24006001</v>
      </c>
      <c r="D35" s="45" t="s">
        <v>1490</v>
      </c>
      <c r="E35" s="45" t="s">
        <v>1640</v>
      </c>
      <c r="F35" s="46" t="s">
        <v>1641</v>
      </c>
      <c r="G35" s="47" t="s">
        <v>1822</v>
      </c>
      <c r="H35" s="47" t="s">
        <v>1823</v>
      </c>
      <c r="I35" s="48">
        <v>20</v>
      </c>
      <c r="J35" s="48">
        <v>6</v>
      </c>
      <c r="K35" s="49">
        <v>1</v>
      </c>
      <c r="L35" s="50" t="s">
        <v>1907</v>
      </c>
      <c r="M35" s="50" t="s">
        <v>1943</v>
      </c>
      <c r="N35" s="43">
        <v>1</v>
      </c>
      <c r="O35" s="50" t="s">
        <v>1943</v>
      </c>
      <c r="P35" s="50" t="s">
        <v>1946</v>
      </c>
      <c r="Q35" s="43">
        <v>2</v>
      </c>
      <c r="R35" s="50" t="s">
        <v>1942</v>
      </c>
      <c r="S35" s="50" t="s">
        <v>1943</v>
      </c>
      <c r="T35" s="43">
        <v>3</v>
      </c>
      <c r="U35" s="50" t="s">
        <v>1947</v>
      </c>
      <c r="V35" s="50" t="s">
        <v>1948</v>
      </c>
      <c r="W35" s="43">
        <v>1</v>
      </c>
      <c r="X35" s="50" t="s">
        <v>1949</v>
      </c>
      <c r="Y35" s="50" t="s">
        <v>1948</v>
      </c>
      <c r="Z35" s="43">
        <v>1</v>
      </c>
      <c r="AA35" s="49">
        <f t="shared" si="2"/>
        <v>1.6</v>
      </c>
      <c r="AB35" s="43" t="str">
        <f t="shared" si="0"/>
        <v>SEDANG</v>
      </c>
      <c r="AC35" s="50" t="str">
        <f t="shared" si="3"/>
        <v>PERBAIKAN/REHABILITASI</v>
      </c>
    </row>
    <row r="36" spans="2:29" ht="15" hidden="1" x14ac:dyDescent="0.3">
      <c r="B36" s="39">
        <f t="shared" si="1"/>
        <v>23</v>
      </c>
      <c r="C36" s="26">
        <v>24006002</v>
      </c>
      <c r="D36" s="27" t="s">
        <v>1491</v>
      </c>
      <c r="E36" s="27" t="s">
        <v>1640</v>
      </c>
      <c r="F36" s="1" t="s">
        <v>1642</v>
      </c>
      <c r="G36" s="4" t="s">
        <v>1822</v>
      </c>
      <c r="H36" s="4" t="s">
        <v>1824</v>
      </c>
      <c r="I36" s="40">
        <v>17</v>
      </c>
      <c r="J36" s="40">
        <v>5.7</v>
      </c>
      <c r="K36" s="41">
        <v>1</v>
      </c>
      <c r="L36" s="42" t="s">
        <v>1907</v>
      </c>
      <c r="M36" s="42" t="s">
        <v>1943</v>
      </c>
      <c r="N36" s="39">
        <v>1</v>
      </c>
      <c r="O36" s="42" t="s">
        <v>1943</v>
      </c>
      <c r="P36" s="42" t="s">
        <v>1945</v>
      </c>
      <c r="Q36" s="39">
        <v>1</v>
      </c>
      <c r="R36" s="42" t="s">
        <v>1942</v>
      </c>
      <c r="S36" s="42" t="s">
        <v>1943</v>
      </c>
      <c r="T36" s="39">
        <v>1</v>
      </c>
      <c r="U36" s="42" t="s">
        <v>1947</v>
      </c>
      <c r="V36" s="42" t="s">
        <v>1948</v>
      </c>
      <c r="W36" s="39">
        <v>2</v>
      </c>
      <c r="X36" s="42" t="s">
        <v>1949</v>
      </c>
      <c r="Y36" s="42" t="s">
        <v>1948</v>
      </c>
      <c r="Z36" s="39">
        <v>1</v>
      </c>
      <c r="AA36" s="41">
        <f t="shared" si="2"/>
        <v>1.2</v>
      </c>
      <c r="AB36" s="39" t="str">
        <f t="shared" si="0"/>
        <v>BAIK</v>
      </c>
      <c r="AC36" s="42" t="str">
        <f t="shared" si="3"/>
        <v>PEMELIHARAAN RUTIN *)</v>
      </c>
    </row>
    <row r="37" spans="2:29" ht="15" x14ac:dyDescent="0.3">
      <c r="B37" s="39">
        <f t="shared" si="1"/>
        <v>24</v>
      </c>
      <c r="C37" s="26">
        <v>24006003</v>
      </c>
      <c r="D37" s="27" t="s">
        <v>1492</v>
      </c>
      <c r="E37" s="27" t="s">
        <v>1640</v>
      </c>
      <c r="F37" s="1" t="s">
        <v>1643</v>
      </c>
      <c r="G37" s="4" t="s">
        <v>1822</v>
      </c>
      <c r="H37" s="4" t="s">
        <v>1823</v>
      </c>
      <c r="I37" s="40" t="s">
        <v>1940</v>
      </c>
      <c r="J37" s="40" t="s">
        <v>1940</v>
      </c>
      <c r="K37" s="41">
        <v>1</v>
      </c>
      <c r="L37" s="42" t="s">
        <v>1907</v>
      </c>
      <c r="M37" s="42" t="s">
        <v>1943</v>
      </c>
      <c r="N37" s="39">
        <v>5</v>
      </c>
      <c r="O37" s="42" t="s">
        <v>1943</v>
      </c>
      <c r="P37" s="42" t="s">
        <v>1945</v>
      </c>
      <c r="Q37" s="39">
        <v>5</v>
      </c>
      <c r="R37" s="42" t="s">
        <v>1942</v>
      </c>
      <c r="S37" s="42" t="s">
        <v>1943</v>
      </c>
      <c r="T37" s="39">
        <v>5</v>
      </c>
      <c r="U37" s="42" t="s">
        <v>1947</v>
      </c>
      <c r="V37" s="42" t="s">
        <v>1948</v>
      </c>
      <c r="W37" s="39">
        <v>5</v>
      </c>
      <c r="X37" s="42" t="s">
        <v>1949</v>
      </c>
      <c r="Y37" s="42" t="s">
        <v>1948</v>
      </c>
      <c r="Z37" s="39">
        <v>5</v>
      </c>
      <c r="AA37" s="41">
        <f t="shared" si="2"/>
        <v>5</v>
      </c>
      <c r="AB37" s="39" t="str">
        <f t="shared" si="0"/>
        <v>RUNTUH</v>
      </c>
      <c r="AC37" s="42" t="str">
        <f t="shared" si="3"/>
        <v>PEMBANGUNAN JEMBATAN BARU</v>
      </c>
    </row>
    <row r="38" spans="2:29" s="51" customFormat="1" ht="15" hidden="1" x14ac:dyDescent="0.3">
      <c r="B38" s="43">
        <f t="shared" si="1"/>
        <v>25</v>
      </c>
      <c r="C38" s="44">
        <v>24007001</v>
      </c>
      <c r="D38" s="45" t="s">
        <v>1493</v>
      </c>
      <c r="E38" s="45" t="s">
        <v>1644</v>
      </c>
      <c r="F38" s="46" t="s">
        <v>1645</v>
      </c>
      <c r="G38" s="47" t="s">
        <v>1822</v>
      </c>
      <c r="H38" s="47" t="s">
        <v>1825</v>
      </c>
      <c r="I38" s="48">
        <v>13.85</v>
      </c>
      <c r="J38" s="48">
        <v>5.85</v>
      </c>
      <c r="K38" s="49">
        <v>1</v>
      </c>
      <c r="L38" s="50" t="s">
        <v>1907</v>
      </c>
      <c r="M38" s="50" t="s">
        <v>1943</v>
      </c>
      <c r="N38" s="43">
        <v>1</v>
      </c>
      <c r="O38" s="50" t="s">
        <v>1943</v>
      </c>
      <c r="P38" s="50" t="s">
        <v>1943</v>
      </c>
      <c r="Q38" s="43">
        <v>2</v>
      </c>
      <c r="R38" s="50" t="s">
        <v>1942</v>
      </c>
      <c r="S38" s="50" t="s">
        <v>1943</v>
      </c>
      <c r="T38" s="43">
        <v>1</v>
      </c>
      <c r="U38" s="50" t="s">
        <v>1947</v>
      </c>
      <c r="V38" s="50" t="s">
        <v>1948</v>
      </c>
      <c r="W38" s="43">
        <v>2</v>
      </c>
      <c r="X38" s="50" t="s">
        <v>1949</v>
      </c>
      <c r="Y38" s="50" t="s">
        <v>1948</v>
      </c>
      <c r="Z38" s="43">
        <v>2</v>
      </c>
      <c r="AA38" s="49">
        <f t="shared" si="2"/>
        <v>1.6</v>
      </c>
      <c r="AB38" s="43" t="str">
        <f t="shared" si="0"/>
        <v>SEDANG</v>
      </c>
      <c r="AC38" s="50" t="str">
        <f t="shared" si="3"/>
        <v>PERBAIKAN/REHABILITASI</v>
      </c>
    </row>
    <row r="39" spans="2:29" ht="15" hidden="1" x14ac:dyDescent="0.3">
      <c r="B39" s="39">
        <f t="shared" si="1"/>
        <v>26</v>
      </c>
      <c r="C39" s="26">
        <v>24010001</v>
      </c>
      <c r="D39" s="27" t="s">
        <v>1494</v>
      </c>
      <c r="E39" s="27" t="s">
        <v>1646</v>
      </c>
      <c r="F39" s="1" t="s">
        <v>1647</v>
      </c>
      <c r="G39" s="4" t="s">
        <v>1826</v>
      </c>
      <c r="H39" s="4" t="s">
        <v>1827</v>
      </c>
      <c r="I39" s="40">
        <v>10.6</v>
      </c>
      <c r="J39" s="40">
        <v>5.3</v>
      </c>
      <c r="K39" s="41">
        <v>1</v>
      </c>
      <c r="L39" s="42" t="s">
        <v>1907</v>
      </c>
      <c r="M39" s="42" t="s">
        <v>1943</v>
      </c>
      <c r="N39" s="39">
        <v>1</v>
      </c>
      <c r="O39" s="42" t="s">
        <v>1943</v>
      </c>
      <c r="P39" s="42" t="s">
        <v>1943</v>
      </c>
      <c r="Q39" s="39">
        <v>0</v>
      </c>
      <c r="R39" s="42" t="s">
        <v>1942</v>
      </c>
      <c r="S39" s="42" t="s">
        <v>1943</v>
      </c>
      <c r="T39" s="39">
        <v>1</v>
      </c>
      <c r="U39" s="42" t="s">
        <v>1947</v>
      </c>
      <c r="V39" s="42" t="s">
        <v>1948</v>
      </c>
      <c r="W39" s="39">
        <v>1</v>
      </c>
      <c r="X39" s="42" t="s">
        <v>1949</v>
      </c>
      <c r="Y39" s="42" t="s">
        <v>1948</v>
      </c>
      <c r="Z39" s="39">
        <v>1</v>
      </c>
      <c r="AA39" s="41">
        <f t="shared" si="2"/>
        <v>0.8</v>
      </c>
      <c r="AB39" s="39" t="str">
        <f t="shared" si="0"/>
        <v>BAIK</v>
      </c>
      <c r="AC39" s="42" t="str">
        <f t="shared" si="3"/>
        <v>PEMELIHARAAN RUTIN *)</v>
      </c>
    </row>
    <row r="40" spans="2:29" s="51" customFormat="1" ht="15" hidden="1" x14ac:dyDescent="0.3">
      <c r="B40" s="43">
        <f t="shared" si="1"/>
        <v>27</v>
      </c>
      <c r="C40" s="44">
        <v>24012001</v>
      </c>
      <c r="D40" s="45" t="s">
        <v>1495</v>
      </c>
      <c r="E40" s="45" t="s">
        <v>1648</v>
      </c>
      <c r="F40" s="46" t="s">
        <v>1649</v>
      </c>
      <c r="G40" s="47" t="s">
        <v>1828</v>
      </c>
      <c r="H40" s="47" t="s">
        <v>1829</v>
      </c>
      <c r="I40" s="48">
        <v>6.9</v>
      </c>
      <c r="J40" s="48">
        <v>6.1</v>
      </c>
      <c r="K40" s="49">
        <v>1</v>
      </c>
      <c r="L40" s="50" t="s">
        <v>1918</v>
      </c>
      <c r="M40" s="50" t="s">
        <v>1943</v>
      </c>
      <c r="N40" s="43">
        <v>2</v>
      </c>
      <c r="O40" s="50" t="s">
        <v>1943</v>
      </c>
      <c r="P40" s="50" t="s">
        <v>1943</v>
      </c>
      <c r="Q40" s="43">
        <v>2</v>
      </c>
      <c r="R40" s="50" t="s">
        <v>1942</v>
      </c>
      <c r="S40" s="50" t="s">
        <v>1943</v>
      </c>
      <c r="T40" s="43">
        <v>2</v>
      </c>
      <c r="U40" s="50" t="s">
        <v>1947</v>
      </c>
      <c r="V40" s="50" t="s">
        <v>1948</v>
      </c>
      <c r="W40" s="43">
        <v>1</v>
      </c>
      <c r="X40" s="50" t="s">
        <v>1949</v>
      </c>
      <c r="Y40" s="50" t="s">
        <v>1948</v>
      </c>
      <c r="Z40" s="43">
        <v>1</v>
      </c>
      <c r="AA40" s="49">
        <f t="shared" si="2"/>
        <v>1.6</v>
      </c>
      <c r="AB40" s="43" t="str">
        <f t="shared" si="0"/>
        <v>SEDANG</v>
      </c>
      <c r="AC40" s="50" t="str">
        <f t="shared" si="3"/>
        <v>PERBAIKAN/REHABILITASI</v>
      </c>
    </row>
    <row r="41" spans="2:29" ht="15" hidden="1" x14ac:dyDescent="0.3">
      <c r="B41" s="39">
        <f t="shared" si="1"/>
        <v>28</v>
      </c>
      <c r="C41" s="26">
        <v>24012002</v>
      </c>
      <c r="D41" s="27" t="s">
        <v>1496</v>
      </c>
      <c r="E41" s="27" t="s">
        <v>1648</v>
      </c>
      <c r="F41" s="1" t="s">
        <v>1650</v>
      </c>
      <c r="G41" s="4" t="s">
        <v>1828</v>
      </c>
      <c r="H41" s="4" t="s">
        <v>1829</v>
      </c>
      <c r="I41" s="40">
        <v>10.7</v>
      </c>
      <c r="J41" s="40">
        <v>5.6</v>
      </c>
      <c r="K41" s="41">
        <v>1</v>
      </c>
      <c r="L41" s="42" t="s">
        <v>1920</v>
      </c>
      <c r="M41" s="42" t="s">
        <v>1942</v>
      </c>
      <c r="N41" s="39">
        <v>1</v>
      </c>
      <c r="O41" s="42" t="s">
        <v>1943</v>
      </c>
      <c r="P41" s="42" t="s">
        <v>1943</v>
      </c>
      <c r="Q41" s="39">
        <v>1</v>
      </c>
      <c r="R41" s="42" t="s">
        <v>1942</v>
      </c>
      <c r="S41" s="42" t="s">
        <v>1943</v>
      </c>
      <c r="T41" s="39">
        <v>3</v>
      </c>
      <c r="U41" s="42" t="s">
        <v>1947</v>
      </c>
      <c r="V41" s="42" t="s">
        <v>1948</v>
      </c>
      <c r="W41" s="39">
        <v>4</v>
      </c>
      <c r="X41" s="42" t="s">
        <v>1949</v>
      </c>
      <c r="Y41" s="42" t="s">
        <v>1948</v>
      </c>
      <c r="Z41" s="39">
        <v>4</v>
      </c>
      <c r="AA41" s="41">
        <f t="shared" si="2"/>
        <v>2.6</v>
      </c>
      <c r="AB41" s="39" t="str">
        <f t="shared" si="0"/>
        <v>RUSAK RINGAN</v>
      </c>
      <c r="AC41" s="42" t="str">
        <f t="shared" si="3"/>
        <v>REHABILITASI</v>
      </c>
    </row>
    <row r="42" spans="2:29" ht="15" hidden="1" x14ac:dyDescent="0.3">
      <c r="B42" s="39">
        <f t="shared" si="1"/>
        <v>29</v>
      </c>
      <c r="C42" s="26">
        <v>24012003</v>
      </c>
      <c r="D42" s="27" t="s">
        <v>1497</v>
      </c>
      <c r="E42" s="27" t="s">
        <v>1648</v>
      </c>
      <c r="F42" s="1" t="s">
        <v>1651</v>
      </c>
      <c r="G42" s="4" t="s">
        <v>1828</v>
      </c>
      <c r="H42" s="4" t="s">
        <v>1830</v>
      </c>
      <c r="I42" s="40">
        <v>17.5</v>
      </c>
      <c r="J42" s="40">
        <v>5.7</v>
      </c>
      <c r="K42" s="41">
        <v>1</v>
      </c>
      <c r="L42" s="42" t="s">
        <v>1907</v>
      </c>
      <c r="M42" s="42" t="s">
        <v>1943</v>
      </c>
      <c r="N42" s="39">
        <v>1</v>
      </c>
      <c r="O42" s="42" t="s">
        <v>1943</v>
      </c>
      <c r="P42" s="42" t="s">
        <v>1946</v>
      </c>
      <c r="Q42" s="39">
        <v>2</v>
      </c>
      <c r="R42" s="42" t="s">
        <v>1942</v>
      </c>
      <c r="S42" s="42" t="s">
        <v>1943</v>
      </c>
      <c r="T42" s="39">
        <v>3</v>
      </c>
      <c r="U42" s="42" t="s">
        <v>1947</v>
      </c>
      <c r="V42" s="42" t="s">
        <v>1948</v>
      </c>
      <c r="W42" s="39">
        <v>2</v>
      </c>
      <c r="X42" s="42" t="s">
        <v>1949</v>
      </c>
      <c r="Y42" s="42" t="s">
        <v>1948</v>
      </c>
      <c r="Z42" s="39">
        <v>2</v>
      </c>
      <c r="AA42" s="41">
        <f t="shared" si="2"/>
        <v>2</v>
      </c>
      <c r="AB42" s="39" t="str">
        <f t="shared" si="0"/>
        <v>SEDANG</v>
      </c>
      <c r="AC42" s="42" t="str">
        <f t="shared" si="3"/>
        <v>PERBAIKAN/REHABILITASI</v>
      </c>
    </row>
    <row r="43" spans="2:29" ht="15" hidden="1" x14ac:dyDescent="0.3">
      <c r="B43" s="39">
        <f t="shared" si="1"/>
        <v>30</v>
      </c>
      <c r="C43" s="26">
        <v>24012004</v>
      </c>
      <c r="D43" s="27" t="s">
        <v>1498</v>
      </c>
      <c r="E43" s="27" t="s">
        <v>1648</v>
      </c>
      <c r="F43" s="1" t="s">
        <v>1652</v>
      </c>
      <c r="G43" s="4" t="s">
        <v>1828</v>
      </c>
      <c r="H43" s="4" t="s">
        <v>1830</v>
      </c>
      <c r="I43" s="40">
        <v>9.5</v>
      </c>
      <c r="J43" s="40">
        <v>5.7</v>
      </c>
      <c r="K43" s="41">
        <v>1</v>
      </c>
      <c r="L43" s="42" t="s">
        <v>1918</v>
      </c>
      <c r="M43" s="42" t="s">
        <v>1943</v>
      </c>
      <c r="N43" s="39">
        <v>2</v>
      </c>
      <c r="O43" s="42" t="s">
        <v>1943</v>
      </c>
      <c r="P43" s="42" t="s">
        <v>1943</v>
      </c>
      <c r="Q43" s="39">
        <v>2</v>
      </c>
      <c r="R43" s="42" t="s">
        <v>1942</v>
      </c>
      <c r="S43" s="42" t="s">
        <v>1943</v>
      </c>
      <c r="T43" s="39">
        <v>3</v>
      </c>
      <c r="U43" s="42" t="s">
        <v>1947</v>
      </c>
      <c r="V43" s="42" t="s">
        <v>1948</v>
      </c>
      <c r="W43" s="39">
        <v>4</v>
      </c>
      <c r="X43" s="42" t="s">
        <v>1949</v>
      </c>
      <c r="Y43" s="42" t="s">
        <v>1948</v>
      </c>
      <c r="Z43" s="39">
        <v>4</v>
      </c>
      <c r="AA43" s="41">
        <f t="shared" si="2"/>
        <v>3</v>
      </c>
      <c r="AB43" s="39" t="str">
        <f t="shared" si="0"/>
        <v>RUSAK RINGAN</v>
      </c>
      <c r="AC43" s="42" t="str">
        <f t="shared" si="3"/>
        <v>REHABILITASI</v>
      </c>
    </row>
    <row r="44" spans="2:29" ht="15" hidden="1" x14ac:dyDescent="0.3">
      <c r="B44" s="39">
        <f t="shared" si="1"/>
        <v>31</v>
      </c>
      <c r="C44" s="26">
        <v>24012005</v>
      </c>
      <c r="D44" s="27" t="s">
        <v>1499</v>
      </c>
      <c r="E44" s="27" t="s">
        <v>1648</v>
      </c>
      <c r="F44" s="1" t="s">
        <v>1653</v>
      </c>
      <c r="G44" s="4" t="s">
        <v>1828</v>
      </c>
      <c r="H44" s="4" t="s">
        <v>1831</v>
      </c>
      <c r="I44" s="40">
        <v>10.8</v>
      </c>
      <c r="J44" s="40">
        <v>5.6</v>
      </c>
      <c r="K44" s="41">
        <v>1</v>
      </c>
      <c r="L44" s="42" t="s">
        <v>1920</v>
      </c>
      <c r="M44" s="42" t="s">
        <v>1942</v>
      </c>
      <c r="N44" s="39">
        <v>1</v>
      </c>
      <c r="O44" s="42" t="s">
        <v>1943</v>
      </c>
      <c r="P44" s="42" t="s">
        <v>1943</v>
      </c>
      <c r="Q44" s="39">
        <v>1</v>
      </c>
      <c r="R44" s="42" t="s">
        <v>1942</v>
      </c>
      <c r="S44" s="42" t="s">
        <v>1943</v>
      </c>
      <c r="T44" s="39">
        <v>2</v>
      </c>
      <c r="U44" s="42" t="s">
        <v>1947</v>
      </c>
      <c r="V44" s="42" t="s">
        <v>1948</v>
      </c>
      <c r="W44" s="39">
        <v>1</v>
      </c>
      <c r="X44" s="42" t="s">
        <v>1949</v>
      </c>
      <c r="Y44" s="42" t="s">
        <v>1948</v>
      </c>
      <c r="Z44" s="39">
        <v>1</v>
      </c>
      <c r="AA44" s="41">
        <f t="shared" si="2"/>
        <v>1.2</v>
      </c>
      <c r="AB44" s="39" t="str">
        <f t="shared" si="0"/>
        <v>BAIK</v>
      </c>
      <c r="AC44" s="42" t="str">
        <f t="shared" si="3"/>
        <v>PEMELIHARAAN RUTIN *)</v>
      </c>
    </row>
    <row r="45" spans="2:29" ht="15" hidden="1" x14ac:dyDescent="0.3">
      <c r="B45" s="39">
        <f t="shared" si="1"/>
        <v>32</v>
      </c>
      <c r="C45" s="26">
        <v>24012006</v>
      </c>
      <c r="D45" s="27" t="s">
        <v>1500</v>
      </c>
      <c r="E45" s="27" t="s">
        <v>1648</v>
      </c>
      <c r="F45" s="1" t="s">
        <v>1654</v>
      </c>
      <c r="G45" s="4" t="s">
        <v>1828</v>
      </c>
      <c r="H45" s="4" t="s">
        <v>1831</v>
      </c>
      <c r="I45" s="40">
        <v>17</v>
      </c>
      <c r="J45" s="40">
        <v>5.8</v>
      </c>
      <c r="K45" s="41">
        <v>1</v>
      </c>
      <c r="L45" s="42" t="s">
        <v>1920</v>
      </c>
      <c r="M45" s="42" t="s">
        <v>1942</v>
      </c>
      <c r="N45" s="39">
        <v>1</v>
      </c>
      <c r="O45" s="42" t="s">
        <v>1943</v>
      </c>
      <c r="P45" s="42" t="s">
        <v>1943</v>
      </c>
      <c r="Q45" s="39">
        <v>1</v>
      </c>
      <c r="R45" s="42" t="s">
        <v>1942</v>
      </c>
      <c r="S45" s="42" t="s">
        <v>1943</v>
      </c>
      <c r="T45" s="39">
        <v>1</v>
      </c>
      <c r="U45" s="42" t="s">
        <v>1947</v>
      </c>
      <c r="V45" s="42" t="s">
        <v>1948</v>
      </c>
      <c r="W45" s="39">
        <v>1</v>
      </c>
      <c r="X45" s="42" t="s">
        <v>1949</v>
      </c>
      <c r="Y45" s="42" t="s">
        <v>1948</v>
      </c>
      <c r="Z45" s="39">
        <v>1</v>
      </c>
      <c r="AA45" s="41">
        <f t="shared" si="2"/>
        <v>1</v>
      </c>
      <c r="AB45" s="39" t="str">
        <f t="shared" si="0"/>
        <v>BAIK</v>
      </c>
      <c r="AC45" s="42" t="str">
        <f t="shared" si="3"/>
        <v>PEMELIHARAAN RUTIN *)</v>
      </c>
    </row>
    <row r="46" spans="2:29" ht="15" hidden="1" x14ac:dyDescent="0.3">
      <c r="B46" s="39">
        <f t="shared" si="1"/>
        <v>33</v>
      </c>
      <c r="C46" s="26">
        <v>24012007</v>
      </c>
      <c r="D46" s="27" t="s">
        <v>1501</v>
      </c>
      <c r="E46" s="27" t="s">
        <v>1648</v>
      </c>
      <c r="F46" s="1" t="s">
        <v>1655</v>
      </c>
      <c r="G46" s="4" t="s">
        <v>1828</v>
      </c>
      <c r="H46" s="4" t="s">
        <v>1831</v>
      </c>
      <c r="I46" s="40">
        <v>11</v>
      </c>
      <c r="J46" s="40">
        <v>5.6</v>
      </c>
      <c r="K46" s="41">
        <v>1</v>
      </c>
      <c r="L46" s="42" t="s">
        <v>1920</v>
      </c>
      <c r="M46" s="42" t="s">
        <v>1942</v>
      </c>
      <c r="N46" s="39">
        <v>2</v>
      </c>
      <c r="O46" s="42" t="s">
        <v>1943</v>
      </c>
      <c r="P46" s="42" t="s">
        <v>1945</v>
      </c>
      <c r="Q46" s="39">
        <v>2</v>
      </c>
      <c r="R46" s="42" t="s">
        <v>1942</v>
      </c>
      <c r="S46" s="42" t="s">
        <v>1943</v>
      </c>
      <c r="T46" s="39">
        <v>2</v>
      </c>
      <c r="U46" s="42" t="s">
        <v>1947</v>
      </c>
      <c r="V46" s="42" t="s">
        <v>1948</v>
      </c>
      <c r="W46" s="39">
        <v>4</v>
      </c>
      <c r="X46" s="42" t="s">
        <v>1949</v>
      </c>
      <c r="Y46" s="42" t="s">
        <v>1948</v>
      </c>
      <c r="Z46" s="39">
        <v>4</v>
      </c>
      <c r="AA46" s="41">
        <f t="shared" si="2"/>
        <v>2.8</v>
      </c>
      <c r="AB46" s="39" t="str">
        <f t="shared" si="0"/>
        <v>RUSAK RINGAN</v>
      </c>
      <c r="AC46" s="42" t="str">
        <f t="shared" si="3"/>
        <v>REHABILITASI</v>
      </c>
    </row>
    <row r="47" spans="2:29" ht="15" hidden="1" x14ac:dyDescent="0.3">
      <c r="B47" s="39">
        <f t="shared" si="1"/>
        <v>34</v>
      </c>
      <c r="C47" s="26">
        <v>24012008</v>
      </c>
      <c r="D47" s="27" t="s">
        <v>1502</v>
      </c>
      <c r="E47" s="27" t="s">
        <v>1648</v>
      </c>
      <c r="F47" s="1" t="s">
        <v>1656</v>
      </c>
      <c r="G47" s="4" t="s">
        <v>1828</v>
      </c>
      <c r="H47" s="4" t="s">
        <v>1831</v>
      </c>
      <c r="I47" s="40">
        <v>10.9</v>
      </c>
      <c r="J47" s="40">
        <v>5.6</v>
      </c>
      <c r="K47" s="41">
        <v>1</v>
      </c>
      <c r="L47" s="42" t="s">
        <v>1920</v>
      </c>
      <c r="M47" s="42" t="s">
        <v>1942</v>
      </c>
      <c r="N47" s="39">
        <v>3</v>
      </c>
      <c r="O47" s="42" t="s">
        <v>1943</v>
      </c>
      <c r="P47" s="42" t="s">
        <v>1943</v>
      </c>
      <c r="Q47" s="39">
        <v>3</v>
      </c>
      <c r="R47" s="42" t="s">
        <v>1942</v>
      </c>
      <c r="S47" s="42" t="s">
        <v>1943</v>
      </c>
      <c r="T47" s="39">
        <v>3</v>
      </c>
      <c r="U47" s="42" t="s">
        <v>1947</v>
      </c>
      <c r="V47" s="42" t="s">
        <v>1948</v>
      </c>
      <c r="W47" s="39">
        <v>4</v>
      </c>
      <c r="X47" s="42" t="s">
        <v>1949</v>
      </c>
      <c r="Y47" s="42" t="s">
        <v>1948</v>
      </c>
      <c r="Z47" s="39">
        <v>4</v>
      </c>
      <c r="AA47" s="41">
        <f t="shared" si="2"/>
        <v>3.4</v>
      </c>
      <c r="AB47" s="39" t="str">
        <f t="shared" si="0"/>
        <v>RUSAK RINGAN</v>
      </c>
      <c r="AC47" s="42" t="str">
        <f t="shared" si="3"/>
        <v>REHABILITASI</v>
      </c>
    </row>
    <row r="48" spans="2:29" ht="15" hidden="1" x14ac:dyDescent="0.3">
      <c r="B48" s="39">
        <f t="shared" si="1"/>
        <v>35</v>
      </c>
      <c r="C48" s="26">
        <v>24012009</v>
      </c>
      <c r="D48" s="27" t="s">
        <v>1503</v>
      </c>
      <c r="E48" s="27" t="s">
        <v>1648</v>
      </c>
      <c r="F48" s="1" t="s">
        <v>1657</v>
      </c>
      <c r="G48" s="4" t="s">
        <v>1828</v>
      </c>
      <c r="H48" s="4" t="s">
        <v>1831</v>
      </c>
      <c r="I48" s="40">
        <v>17</v>
      </c>
      <c r="J48" s="40">
        <v>5.58</v>
      </c>
      <c r="K48" s="41">
        <v>1</v>
      </c>
      <c r="L48" s="42" t="s">
        <v>1920</v>
      </c>
      <c r="M48" s="42" t="s">
        <v>1942</v>
      </c>
      <c r="N48" s="39">
        <v>1</v>
      </c>
      <c r="O48" s="42" t="s">
        <v>1943</v>
      </c>
      <c r="P48" s="42" t="s">
        <v>1943</v>
      </c>
      <c r="Q48" s="39">
        <v>1</v>
      </c>
      <c r="R48" s="42" t="s">
        <v>1942</v>
      </c>
      <c r="S48" s="42" t="s">
        <v>1943</v>
      </c>
      <c r="T48" s="39">
        <v>3</v>
      </c>
      <c r="U48" s="42" t="s">
        <v>1947</v>
      </c>
      <c r="V48" s="42" t="s">
        <v>1948</v>
      </c>
      <c r="W48" s="39">
        <v>1</v>
      </c>
      <c r="X48" s="42" t="s">
        <v>1949</v>
      </c>
      <c r="Y48" s="42" t="s">
        <v>1948</v>
      </c>
      <c r="Z48" s="39">
        <v>2</v>
      </c>
      <c r="AA48" s="41">
        <f t="shared" si="2"/>
        <v>1.6</v>
      </c>
      <c r="AB48" s="39" t="str">
        <f t="shared" si="0"/>
        <v>SEDANG</v>
      </c>
      <c r="AC48" s="42" t="str">
        <f t="shared" si="3"/>
        <v>PERBAIKAN/REHABILITASI</v>
      </c>
    </row>
    <row r="49" spans="2:29" ht="15" hidden="1" x14ac:dyDescent="0.3">
      <c r="B49" s="39">
        <f t="shared" si="1"/>
        <v>36</v>
      </c>
      <c r="C49" s="26">
        <v>24013001</v>
      </c>
      <c r="D49" s="27" t="s">
        <v>1504</v>
      </c>
      <c r="E49" s="27" t="s">
        <v>1658</v>
      </c>
      <c r="F49" s="1" t="s">
        <v>1659</v>
      </c>
      <c r="G49" s="4" t="s">
        <v>1832</v>
      </c>
      <c r="H49" s="4" t="s">
        <v>1833</v>
      </c>
      <c r="I49" s="40">
        <v>18</v>
      </c>
      <c r="J49" s="40">
        <v>5.6</v>
      </c>
      <c r="K49" s="41">
        <v>1</v>
      </c>
      <c r="L49" s="42" t="s">
        <v>1920</v>
      </c>
      <c r="M49" s="42" t="s">
        <v>1942</v>
      </c>
      <c r="N49" s="39">
        <v>1</v>
      </c>
      <c r="O49" s="42" t="s">
        <v>1943</v>
      </c>
      <c r="P49" s="42" t="s">
        <v>1945</v>
      </c>
      <c r="Q49" s="39">
        <v>1</v>
      </c>
      <c r="R49" s="42" t="s">
        <v>1942</v>
      </c>
      <c r="S49" s="42" t="s">
        <v>1943</v>
      </c>
      <c r="T49" s="39">
        <v>1</v>
      </c>
      <c r="U49" s="42" t="s">
        <v>1947</v>
      </c>
      <c r="V49" s="42" t="s">
        <v>1948</v>
      </c>
      <c r="W49" s="39">
        <v>2</v>
      </c>
      <c r="X49" s="42" t="s">
        <v>1949</v>
      </c>
      <c r="Y49" s="42" t="s">
        <v>1948</v>
      </c>
      <c r="Z49" s="39">
        <v>2</v>
      </c>
      <c r="AA49" s="41">
        <f t="shared" si="2"/>
        <v>1.4</v>
      </c>
      <c r="AB49" s="39" t="str">
        <f t="shared" si="0"/>
        <v>BAIK</v>
      </c>
      <c r="AC49" s="42" t="str">
        <f t="shared" si="3"/>
        <v>PEMELIHARAAN RUTIN *)</v>
      </c>
    </row>
    <row r="50" spans="2:29" ht="15" hidden="1" x14ac:dyDescent="0.3">
      <c r="B50" s="39">
        <f t="shared" si="1"/>
        <v>37</v>
      </c>
      <c r="C50" s="26">
        <v>24013002</v>
      </c>
      <c r="D50" s="27" t="s">
        <v>1505</v>
      </c>
      <c r="E50" s="27" t="s">
        <v>1658</v>
      </c>
      <c r="F50" s="1" t="s">
        <v>1660</v>
      </c>
      <c r="G50" s="4" t="s">
        <v>1832</v>
      </c>
      <c r="H50" s="4" t="s">
        <v>1833</v>
      </c>
      <c r="I50" s="40">
        <v>10.9</v>
      </c>
      <c r="J50" s="40">
        <v>5.8</v>
      </c>
      <c r="K50" s="41">
        <v>1</v>
      </c>
      <c r="L50" s="42" t="s">
        <v>1920</v>
      </c>
      <c r="M50" s="42" t="s">
        <v>1942</v>
      </c>
      <c r="N50" s="39">
        <v>1</v>
      </c>
      <c r="O50" s="42" t="s">
        <v>1943</v>
      </c>
      <c r="P50" s="42" t="s">
        <v>1945</v>
      </c>
      <c r="Q50" s="39">
        <v>1</v>
      </c>
      <c r="R50" s="42" t="s">
        <v>1942</v>
      </c>
      <c r="S50" s="42" t="s">
        <v>1943</v>
      </c>
      <c r="T50" s="39">
        <v>1</v>
      </c>
      <c r="U50" s="42" t="s">
        <v>1947</v>
      </c>
      <c r="V50" s="42" t="s">
        <v>1948</v>
      </c>
      <c r="W50" s="39">
        <v>1</v>
      </c>
      <c r="X50" s="42" t="s">
        <v>1949</v>
      </c>
      <c r="Y50" s="42" t="s">
        <v>1948</v>
      </c>
      <c r="Z50" s="39">
        <v>1</v>
      </c>
      <c r="AA50" s="41">
        <f t="shared" si="2"/>
        <v>1</v>
      </c>
      <c r="AB50" s="39" t="str">
        <f t="shared" si="0"/>
        <v>BAIK</v>
      </c>
      <c r="AC50" s="42" t="str">
        <f t="shared" si="3"/>
        <v>PEMELIHARAAN RUTIN *)</v>
      </c>
    </row>
    <row r="51" spans="2:29" ht="15" hidden="1" x14ac:dyDescent="0.3">
      <c r="B51" s="39">
        <f t="shared" si="1"/>
        <v>38</v>
      </c>
      <c r="C51" s="26">
        <v>24014001</v>
      </c>
      <c r="D51" s="27" t="s">
        <v>1506</v>
      </c>
      <c r="E51" s="27" t="s">
        <v>1661</v>
      </c>
      <c r="F51" s="1" t="s">
        <v>1662</v>
      </c>
      <c r="G51" s="4" t="s">
        <v>1828</v>
      </c>
      <c r="H51" s="4" t="s">
        <v>1834</v>
      </c>
      <c r="I51" s="40">
        <v>14.3</v>
      </c>
      <c r="J51" s="40">
        <v>5.5</v>
      </c>
      <c r="K51" s="41">
        <v>1</v>
      </c>
      <c r="L51" s="42" t="s">
        <v>1920</v>
      </c>
      <c r="M51" s="42" t="s">
        <v>1942</v>
      </c>
      <c r="N51" s="39">
        <v>1</v>
      </c>
      <c r="O51" s="42" t="s">
        <v>1943</v>
      </c>
      <c r="P51" s="42" t="s">
        <v>1945</v>
      </c>
      <c r="Q51" s="39">
        <v>1</v>
      </c>
      <c r="R51" s="42" t="s">
        <v>1942</v>
      </c>
      <c r="S51" s="42" t="s">
        <v>1943</v>
      </c>
      <c r="T51" s="39">
        <v>1</v>
      </c>
      <c r="U51" s="42" t="s">
        <v>1947</v>
      </c>
      <c r="V51" s="42" t="s">
        <v>1948</v>
      </c>
      <c r="W51" s="39">
        <v>1</v>
      </c>
      <c r="X51" s="42" t="s">
        <v>1949</v>
      </c>
      <c r="Y51" s="42" t="s">
        <v>1948</v>
      </c>
      <c r="Z51" s="39">
        <v>1</v>
      </c>
      <c r="AA51" s="41">
        <f t="shared" si="2"/>
        <v>1</v>
      </c>
      <c r="AB51" s="39" t="str">
        <f t="shared" si="0"/>
        <v>BAIK</v>
      </c>
      <c r="AC51" s="42" t="str">
        <f t="shared" si="3"/>
        <v>PEMELIHARAAN RUTIN *)</v>
      </c>
    </row>
    <row r="52" spans="2:29" ht="15" hidden="1" x14ac:dyDescent="0.3">
      <c r="B52" s="39">
        <f t="shared" si="1"/>
        <v>39</v>
      </c>
      <c r="C52" s="26">
        <v>24014002</v>
      </c>
      <c r="D52" s="27" t="s">
        <v>1507</v>
      </c>
      <c r="E52" s="27" t="s">
        <v>1661</v>
      </c>
      <c r="F52" s="1" t="s">
        <v>1663</v>
      </c>
      <c r="G52" s="4" t="s">
        <v>1828</v>
      </c>
      <c r="H52" s="4" t="s">
        <v>1834</v>
      </c>
      <c r="I52" s="40">
        <v>11.8</v>
      </c>
      <c r="J52" s="40">
        <v>5.6</v>
      </c>
      <c r="K52" s="41">
        <v>1</v>
      </c>
      <c r="L52" s="42" t="s">
        <v>1920</v>
      </c>
      <c r="M52" s="42" t="s">
        <v>1942</v>
      </c>
      <c r="N52" s="39">
        <v>1</v>
      </c>
      <c r="O52" s="42" t="s">
        <v>1943</v>
      </c>
      <c r="P52" s="42" t="s">
        <v>1945</v>
      </c>
      <c r="Q52" s="39">
        <v>1</v>
      </c>
      <c r="R52" s="42" t="s">
        <v>1942</v>
      </c>
      <c r="S52" s="42" t="s">
        <v>1943</v>
      </c>
      <c r="T52" s="39">
        <v>3</v>
      </c>
      <c r="U52" s="42" t="s">
        <v>1947</v>
      </c>
      <c r="V52" s="42" t="s">
        <v>1948</v>
      </c>
      <c r="W52" s="39">
        <v>1</v>
      </c>
      <c r="X52" s="42" t="s">
        <v>1949</v>
      </c>
      <c r="Y52" s="42" t="s">
        <v>1948</v>
      </c>
      <c r="Z52" s="39">
        <v>1</v>
      </c>
      <c r="AA52" s="41">
        <f t="shared" si="2"/>
        <v>1.4</v>
      </c>
      <c r="AB52" s="39" t="str">
        <f t="shared" si="0"/>
        <v>BAIK</v>
      </c>
      <c r="AC52" s="42" t="str">
        <f t="shared" si="3"/>
        <v>PEMELIHARAAN RUTIN *)</v>
      </c>
    </row>
    <row r="53" spans="2:29" ht="15" hidden="1" x14ac:dyDescent="0.3">
      <c r="B53" s="39">
        <f t="shared" si="1"/>
        <v>40</v>
      </c>
      <c r="C53" s="26">
        <v>24019001</v>
      </c>
      <c r="D53" s="27" t="s">
        <v>1508</v>
      </c>
      <c r="E53" s="27" t="s">
        <v>1664</v>
      </c>
      <c r="F53" s="1" t="s">
        <v>1665</v>
      </c>
      <c r="G53" s="4" t="s">
        <v>1832</v>
      </c>
      <c r="H53" s="4" t="s">
        <v>1835</v>
      </c>
      <c r="I53" s="40">
        <v>10.9</v>
      </c>
      <c r="J53" s="40">
        <v>5.6</v>
      </c>
      <c r="K53" s="41">
        <v>1</v>
      </c>
      <c r="L53" s="42" t="s">
        <v>1907</v>
      </c>
      <c r="M53" s="42" t="s">
        <v>1943</v>
      </c>
      <c r="N53" s="39">
        <v>1</v>
      </c>
      <c r="O53" s="42" t="s">
        <v>1943</v>
      </c>
      <c r="P53" s="42" t="s">
        <v>1945</v>
      </c>
      <c r="Q53" s="39">
        <v>2</v>
      </c>
      <c r="R53" s="42" t="s">
        <v>1942</v>
      </c>
      <c r="S53" s="42" t="s">
        <v>1943</v>
      </c>
      <c r="T53" s="39">
        <v>2</v>
      </c>
      <c r="U53" s="42" t="s">
        <v>1947</v>
      </c>
      <c r="V53" s="42" t="s">
        <v>1948</v>
      </c>
      <c r="W53" s="39">
        <v>4</v>
      </c>
      <c r="X53" s="42" t="s">
        <v>1949</v>
      </c>
      <c r="Y53" s="42" t="s">
        <v>1948</v>
      </c>
      <c r="Z53" s="39">
        <v>4</v>
      </c>
      <c r="AA53" s="41">
        <f t="shared" si="2"/>
        <v>2.6</v>
      </c>
      <c r="AB53" s="39" t="str">
        <f t="shared" si="0"/>
        <v>RUSAK RINGAN</v>
      </c>
      <c r="AC53" s="42" t="str">
        <f t="shared" si="3"/>
        <v>REHABILITASI</v>
      </c>
    </row>
    <row r="54" spans="2:29" ht="15" hidden="1" x14ac:dyDescent="0.3">
      <c r="B54" s="39">
        <f t="shared" si="1"/>
        <v>41</v>
      </c>
      <c r="C54" s="26">
        <v>24022001</v>
      </c>
      <c r="D54" s="27" t="s">
        <v>1509</v>
      </c>
      <c r="E54" s="27" t="s">
        <v>1666</v>
      </c>
      <c r="F54" s="1" t="s">
        <v>1667</v>
      </c>
      <c r="G54" s="4" t="s">
        <v>1832</v>
      </c>
      <c r="H54" s="4" t="s">
        <v>1836</v>
      </c>
      <c r="I54" s="40">
        <v>29.3</v>
      </c>
      <c r="J54" s="40">
        <v>5.4</v>
      </c>
      <c r="K54" s="41">
        <v>2</v>
      </c>
      <c r="L54" s="42" t="s">
        <v>1920</v>
      </c>
      <c r="M54" s="42" t="s">
        <v>1942</v>
      </c>
      <c r="N54" s="39">
        <v>0</v>
      </c>
      <c r="O54" s="42" t="s">
        <v>1943</v>
      </c>
      <c r="P54" s="42" t="s">
        <v>1945</v>
      </c>
      <c r="Q54" s="39">
        <v>0</v>
      </c>
      <c r="R54" s="42" t="s">
        <v>1942</v>
      </c>
      <c r="S54" s="42" t="s">
        <v>1943</v>
      </c>
      <c r="T54" s="39">
        <v>2</v>
      </c>
      <c r="U54" s="42" t="s">
        <v>1947</v>
      </c>
      <c r="V54" s="42" t="s">
        <v>1948</v>
      </c>
      <c r="W54" s="39">
        <v>1</v>
      </c>
      <c r="X54" s="42" t="s">
        <v>1949</v>
      </c>
      <c r="Y54" s="42" t="s">
        <v>1948</v>
      </c>
      <c r="Z54" s="39">
        <v>1</v>
      </c>
      <c r="AA54" s="41">
        <f t="shared" si="2"/>
        <v>0.8</v>
      </c>
      <c r="AB54" s="39" t="str">
        <f t="shared" si="0"/>
        <v>BAIK</v>
      </c>
      <c r="AC54" s="42" t="str">
        <f t="shared" si="3"/>
        <v>PEMELIHARAAN RUTIN *)</v>
      </c>
    </row>
    <row r="55" spans="2:29" ht="15" hidden="1" x14ac:dyDescent="0.3">
      <c r="B55" s="39">
        <f t="shared" si="1"/>
        <v>42</v>
      </c>
      <c r="C55" s="26">
        <v>24024001</v>
      </c>
      <c r="D55" s="27" t="s">
        <v>1510</v>
      </c>
      <c r="E55" s="27" t="s">
        <v>1668</v>
      </c>
      <c r="F55" s="1" t="s">
        <v>1669</v>
      </c>
      <c r="G55" s="4" t="s">
        <v>1832</v>
      </c>
      <c r="H55" s="4" t="s">
        <v>1837</v>
      </c>
      <c r="I55" s="40">
        <v>13.5</v>
      </c>
      <c r="J55" s="40">
        <v>5.6</v>
      </c>
      <c r="K55" s="41">
        <v>1</v>
      </c>
      <c r="L55" s="42" t="s">
        <v>1907</v>
      </c>
      <c r="M55" s="42" t="s">
        <v>1943</v>
      </c>
      <c r="N55" s="39">
        <v>1</v>
      </c>
      <c r="O55" s="42" t="s">
        <v>1943</v>
      </c>
      <c r="P55" s="42" t="s">
        <v>1945</v>
      </c>
      <c r="Q55" s="39">
        <v>2</v>
      </c>
      <c r="R55" s="42" t="s">
        <v>1942</v>
      </c>
      <c r="S55" s="42" t="s">
        <v>1943</v>
      </c>
      <c r="T55" s="39">
        <v>2</v>
      </c>
      <c r="U55" s="42" t="s">
        <v>1947</v>
      </c>
      <c r="V55" s="42" t="s">
        <v>1948</v>
      </c>
      <c r="W55" s="39">
        <v>4</v>
      </c>
      <c r="X55" s="42" t="s">
        <v>1949</v>
      </c>
      <c r="Y55" s="42" t="s">
        <v>1948</v>
      </c>
      <c r="Z55" s="39">
        <v>4</v>
      </c>
      <c r="AA55" s="41">
        <f t="shared" si="2"/>
        <v>2.6</v>
      </c>
      <c r="AB55" s="39" t="str">
        <f t="shared" si="0"/>
        <v>RUSAK RINGAN</v>
      </c>
      <c r="AC55" s="42" t="str">
        <f t="shared" si="3"/>
        <v>REHABILITASI</v>
      </c>
    </row>
    <row r="56" spans="2:29" ht="15" hidden="1" x14ac:dyDescent="0.3">
      <c r="B56" s="39">
        <f t="shared" si="1"/>
        <v>43</v>
      </c>
      <c r="C56" s="26">
        <v>24024002</v>
      </c>
      <c r="D56" s="27" t="s">
        <v>1511</v>
      </c>
      <c r="E56" s="27" t="s">
        <v>1668</v>
      </c>
      <c r="F56" s="1" t="s">
        <v>1670</v>
      </c>
      <c r="G56" s="4" t="s">
        <v>1832</v>
      </c>
      <c r="H56" s="4" t="s">
        <v>1838</v>
      </c>
      <c r="I56" s="40">
        <v>10.8</v>
      </c>
      <c r="J56" s="40">
        <v>5.7</v>
      </c>
      <c r="K56" s="41">
        <v>1</v>
      </c>
      <c r="L56" s="42" t="s">
        <v>1920</v>
      </c>
      <c r="M56" s="42" t="s">
        <v>1942</v>
      </c>
      <c r="N56" s="39">
        <v>1</v>
      </c>
      <c r="O56" s="42" t="s">
        <v>1943</v>
      </c>
      <c r="P56" s="42" t="s">
        <v>1945</v>
      </c>
      <c r="Q56" s="39">
        <v>1</v>
      </c>
      <c r="R56" s="42" t="s">
        <v>1942</v>
      </c>
      <c r="S56" s="42" t="s">
        <v>1943</v>
      </c>
      <c r="T56" s="39">
        <v>2</v>
      </c>
      <c r="U56" s="42" t="s">
        <v>1947</v>
      </c>
      <c r="V56" s="42" t="s">
        <v>1948</v>
      </c>
      <c r="W56" s="39">
        <v>1</v>
      </c>
      <c r="X56" s="42" t="s">
        <v>1949</v>
      </c>
      <c r="Y56" s="42" t="s">
        <v>1948</v>
      </c>
      <c r="Z56" s="39">
        <v>1</v>
      </c>
      <c r="AA56" s="41">
        <f t="shared" si="2"/>
        <v>1.2</v>
      </c>
      <c r="AB56" s="39" t="str">
        <f t="shared" si="0"/>
        <v>BAIK</v>
      </c>
      <c r="AC56" s="42" t="str">
        <f t="shared" si="3"/>
        <v>PEMELIHARAAN RUTIN *)</v>
      </c>
    </row>
    <row r="57" spans="2:29" ht="15" hidden="1" x14ac:dyDescent="0.3">
      <c r="B57" s="39">
        <f t="shared" si="1"/>
        <v>44</v>
      </c>
      <c r="C57" s="26">
        <v>24024003</v>
      </c>
      <c r="D57" s="27" t="s">
        <v>1512</v>
      </c>
      <c r="E57" s="27" t="s">
        <v>1668</v>
      </c>
      <c r="F57" s="1" t="s">
        <v>1671</v>
      </c>
      <c r="G57" s="4" t="s">
        <v>1839</v>
      </c>
      <c r="H57" s="4" t="s">
        <v>1840</v>
      </c>
      <c r="I57" s="40">
        <v>29.4</v>
      </c>
      <c r="J57" s="40">
        <v>6.2</v>
      </c>
      <c r="K57" s="41">
        <v>2</v>
      </c>
      <c r="L57" s="42" t="s">
        <v>1920</v>
      </c>
      <c r="M57" s="42" t="s">
        <v>1942</v>
      </c>
      <c r="N57" s="39">
        <v>1</v>
      </c>
      <c r="O57" s="42" t="s">
        <v>1943</v>
      </c>
      <c r="P57" s="42" t="s">
        <v>1945</v>
      </c>
      <c r="Q57" s="39">
        <v>2</v>
      </c>
      <c r="R57" s="42" t="s">
        <v>1942</v>
      </c>
      <c r="S57" s="42" t="s">
        <v>1943</v>
      </c>
      <c r="T57" s="39">
        <v>4</v>
      </c>
      <c r="U57" s="42" t="s">
        <v>1947</v>
      </c>
      <c r="V57" s="42" t="s">
        <v>1948</v>
      </c>
      <c r="W57" s="39">
        <v>3</v>
      </c>
      <c r="X57" s="42" t="s">
        <v>1949</v>
      </c>
      <c r="Y57" s="42" t="s">
        <v>1948</v>
      </c>
      <c r="Z57" s="39">
        <v>3</v>
      </c>
      <c r="AA57" s="41">
        <f t="shared" si="2"/>
        <v>2.6</v>
      </c>
      <c r="AB57" s="39" t="str">
        <f t="shared" si="0"/>
        <v>RUSAK RINGAN</v>
      </c>
      <c r="AC57" s="42" t="str">
        <f t="shared" si="3"/>
        <v>REHABILITASI</v>
      </c>
    </row>
    <row r="58" spans="2:29" ht="15" hidden="1" x14ac:dyDescent="0.3">
      <c r="B58" s="39">
        <f t="shared" si="1"/>
        <v>45</v>
      </c>
      <c r="C58" s="26">
        <v>24025001</v>
      </c>
      <c r="D58" s="27" t="s">
        <v>1510</v>
      </c>
      <c r="E58" s="27" t="s">
        <v>1672</v>
      </c>
      <c r="F58" s="1" t="s">
        <v>1673</v>
      </c>
      <c r="G58" s="4" t="s">
        <v>1832</v>
      </c>
      <c r="H58" s="4" t="s">
        <v>1837</v>
      </c>
      <c r="I58" s="40">
        <v>14</v>
      </c>
      <c r="J58" s="40">
        <v>6</v>
      </c>
      <c r="K58" s="41">
        <v>1</v>
      </c>
      <c r="L58" s="42" t="s">
        <v>1907</v>
      </c>
      <c r="M58" s="42" t="s">
        <v>1943</v>
      </c>
      <c r="N58" s="39">
        <v>1</v>
      </c>
      <c r="O58" s="42" t="s">
        <v>1943</v>
      </c>
      <c r="P58" s="42" t="s">
        <v>1943</v>
      </c>
      <c r="Q58" s="39">
        <v>1</v>
      </c>
      <c r="R58" s="42" t="s">
        <v>1942</v>
      </c>
      <c r="S58" s="42" t="s">
        <v>1943</v>
      </c>
      <c r="T58" s="39">
        <v>1</v>
      </c>
      <c r="U58" s="42" t="s">
        <v>1947</v>
      </c>
      <c r="V58" s="42" t="s">
        <v>1948</v>
      </c>
      <c r="W58" s="39">
        <v>1</v>
      </c>
      <c r="X58" s="42" t="s">
        <v>1949</v>
      </c>
      <c r="Y58" s="42" t="s">
        <v>1948</v>
      </c>
      <c r="Z58" s="39">
        <v>1</v>
      </c>
      <c r="AA58" s="41">
        <f t="shared" si="2"/>
        <v>1</v>
      </c>
      <c r="AB58" s="39" t="str">
        <f t="shared" si="0"/>
        <v>BAIK</v>
      </c>
      <c r="AC58" s="42" t="str">
        <f t="shared" si="3"/>
        <v>PEMELIHARAAN RUTIN *)</v>
      </c>
    </row>
    <row r="59" spans="2:29" ht="15" hidden="1" x14ac:dyDescent="0.3">
      <c r="B59" s="39">
        <f t="shared" si="1"/>
        <v>46</v>
      </c>
      <c r="C59" s="26">
        <v>24025002</v>
      </c>
      <c r="D59" s="27" t="s">
        <v>1513</v>
      </c>
      <c r="E59" s="27" t="s">
        <v>1672</v>
      </c>
      <c r="F59" s="1" t="s">
        <v>1674</v>
      </c>
      <c r="G59" s="4" t="s">
        <v>1832</v>
      </c>
      <c r="H59" s="4" t="s">
        <v>1833</v>
      </c>
      <c r="I59" s="40">
        <v>18.5</v>
      </c>
      <c r="J59" s="40">
        <v>5.8</v>
      </c>
      <c r="K59" s="41">
        <v>1</v>
      </c>
      <c r="L59" s="42" t="s">
        <v>1907</v>
      </c>
      <c r="M59" s="42" t="s">
        <v>1943</v>
      </c>
      <c r="N59" s="39">
        <v>1</v>
      </c>
      <c r="O59" s="42" t="s">
        <v>1943</v>
      </c>
      <c r="P59" s="42" t="s">
        <v>1946</v>
      </c>
      <c r="Q59" s="39">
        <v>2</v>
      </c>
      <c r="R59" s="42" t="s">
        <v>1942</v>
      </c>
      <c r="S59" s="42" t="s">
        <v>1943</v>
      </c>
      <c r="T59" s="39">
        <v>3</v>
      </c>
      <c r="U59" s="42" t="s">
        <v>1947</v>
      </c>
      <c r="V59" s="42" t="s">
        <v>1948</v>
      </c>
      <c r="W59" s="39">
        <v>1</v>
      </c>
      <c r="X59" s="42" t="s">
        <v>1949</v>
      </c>
      <c r="Y59" s="42" t="s">
        <v>1948</v>
      </c>
      <c r="Z59" s="39">
        <v>1</v>
      </c>
      <c r="AA59" s="41">
        <f t="shared" si="2"/>
        <v>1.6</v>
      </c>
      <c r="AB59" s="39" t="str">
        <f t="shared" si="0"/>
        <v>SEDANG</v>
      </c>
      <c r="AC59" s="42" t="str">
        <f t="shared" si="3"/>
        <v>PERBAIKAN/REHABILITASI</v>
      </c>
    </row>
    <row r="60" spans="2:29" ht="15" hidden="1" x14ac:dyDescent="0.3">
      <c r="B60" s="39">
        <f t="shared" si="1"/>
        <v>47</v>
      </c>
      <c r="C60" s="26">
        <v>24029001</v>
      </c>
      <c r="D60" s="27" t="s">
        <v>1514</v>
      </c>
      <c r="E60" s="27" t="s">
        <v>1675</v>
      </c>
      <c r="F60" s="1" t="s">
        <v>1676</v>
      </c>
      <c r="G60" s="4" t="s">
        <v>1841</v>
      </c>
      <c r="H60" s="4" t="s">
        <v>1842</v>
      </c>
      <c r="I60" s="40">
        <v>24.6</v>
      </c>
      <c r="J60" s="40">
        <v>5.8</v>
      </c>
      <c r="K60" s="41">
        <v>1</v>
      </c>
      <c r="L60" s="42" t="s">
        <v>1907</v>
      </c>
      <c r="M60" s="42" t="s">
        <v>1943</v>
      </c>
      <c r="N60" s="39">
        <v>0</v>
      </c>
      <c r="O60" s="42" t="s">
        <v>1943</v>
      </c>
      <c r="P60" s="42" t="s">
        <v>1945</v>
      </c>
      <c r="Q60" s="39">
        <v>0</v>
      </c>
      <c r="R60" s="42" t="s">
        <v>1942</v>
      </c>
      <c r="S60" s="42" t="s">
        <v>1943</v>
      </c>
      <c r="T60" s="39">
        <v>0</v>
      </c>
      <c r="U60" s="42" t="s">
        <v>1947</v>
      </c>
      <c r="V60" s="42" t="s">
        <v>1948</v>
      </c>
      <c r="W60" s="39">
        <v>1</v>
      </c>
      <c r="X60" s="42" t="s">
        <v>1949</v>
      </c>
      <c r="Y60" s="42" t="s">
        <v>1948</v>
      </c>
      <c r="Z60" s="39">
        <v>1</v>
      </c>
      <c r="AA60" s="41">
        <f t="shared" si="2"/>
        <v>0.4</v>
      </c>
      <c r="AB60" s="39" t="str">
        <f>IF(AND(AA60&gt;=0,AA60&lt;=0.5),"BAIK SEKALI",IF(AND(AA60&gt;0.6,AA60&lt;=1.5),"BAIK",IF(AND(AA60&gt;1.5,AA60&lt;=2.5),"SEDANG",IF(AND(AA60&gt;2.5,AA60&lt;=3.5),"RUSAK RINGAN",IF(AND(AA60&gt;3.6,AA60&lt;=4.5),"KRITIS",IF(AND(AA60&gt;4.6,AA60&lt;=5),"RUNTUH"))))))</f>
        <v>BAIK SEKALI</v>
      </c>
      <c r="AC60" s="42" t="str">
        <f t="shared" si="3"/>
        <v>PEMELIHARAAN RUTIN</v>
      </c>
    </row>
    <row r="61" spans="2:29" ht="15" hidden="1" x14ac:dyDescent="0.3">
      <c r="B61" s="39">
        <f t="shared" si="1"/>
        <v>48</v>
      </c>
      <c r="C61" s="26">
        <v>24031001</v>
      </c>
      <c r="D61" s="27" t="s">
        <v>1515</v>
      </c>
      <c r="E61" s="27" t="s">
        <v>1677</v>
      </c>
      <c r="F61" s="1" t="s">
        <v>1678</v>
      </c>
      <c r="G61" s="4" t="s">
        <v>1843</v>
      </c>
      <c r="H61" s="4" t="s">
        <v>1844</v>
      </c>
      <c r="I61" s="40">
        <v>11.9</v>
      </c>
      <c r="J61" s="40">
        <v>5.6</v>
      </c>
      <c r="K61" s="41">
        <v>1</v>
      </c>
      <c r="L61" s="42" t="s">
        <v>1907</v>
      </c>
      <c r="M61" s="42" t="s">
        <v>1943</v>
      </c>
      <c r="N61" s="39">
        <v>1</v>
      </c>
      <c r="O61" s="42" t="s">
        <v>1943</v>
      </c>
      <c r="P61" s="42" t="s">
        <v>1943</v>
      </c>
      <c r="Q61" s="39">
        <v>1</v>
      </c>
      <c r="R61" s="42" t="s">
        <v>1942</v>
      </c>
      <c r="S61" s="42" t="s">
        <v>1943</v>
      </c>
      <c r="T61" s="39">
        <v>1</v>
      </c>
      <c r="U61" s="42" t="s">
        <v>1947</v>
      </c>
      <c r="V61" s="42" t="s">
        <v>1948</v>
      </c>
      <c r="W61" s="39">
        <v>1</v>
      </c>
      <c r="X61" s="42" t="s">
        <v>1949</v>
      </c>
      <c r="Y61" s="42" t="s">
        <v>1948</v>
      </c>
      <c r="Z61" s="39">
        <v>1</v>
      </c>
      <c r="AA61" s="41">
        <f t="shared" si="2"/>
        <v>1</v>
      </c>
      <c r="AB61" s="39" t="str">
        <f t="shared" si="0"/>
        <v>BAIK</v>
      </c>
      <c r="AC61" s="42" t="str">
        <f t="shared" si="3"/>
        <v>PEMELIHARAAN RUTIN *)</v>
      </c>
    </row>
    <row r="62" spans="2:29" ht="15" hidden="1" x14ac:dyDescent="0.3">
      <c r="B62" s="39">
        <f t="shared" si="1"/>
        <v>49</v>
      </c>
      <c r="C62" s="26">
        <v>24031002</v>
      </c>
      <c r="D62" s="27" t="s">
        <v>1516</v>
      </c>
      <c r="E62" s="27" t="s">
        <v>1677</v>
      </c>
      <c r="F62" s="1" t="s">
        <v>1679</v>
      </c>
      <c r="G62" s="4" t="s">
        <v>1845</v>
      </c>
      <c r="H62" s="4" t="s">
        <v>1846</v>
      </c>
      <c r="I62" s="40">
        <v>23.2</v>
      </c>
      <c r="J62" s="40">
        <v>5.6</v>
      </c>
      <c r="K62" s="41">
        <v>1</v>
      </c>
      <c r="L62" s="42" t="s">
        <v>1907</v>
      </c>
      <c r="M62" s="42" t="s">
        <v>1943</v>
      </c>
      <c r="N62" s="39">
        <v>1</v>
      </c>
      <c r="O62" s="42" t="s">
        <v>1943</v>
      </c>
      <c r="P62" s="42" t="s">
        <v>1945</v>
      </c>
      <c r="Q62" s="39">
        <v>1</v>
      </c>
      <c r="R62" s="42" t="s">
        <v>1942</v>
      </c>
      <c r="S62" s="42" t="s">
        <v>1943</v>
      </c>
      <c r="T62" s="39">
        <v>1</v>
      </c>
      <c r="U62" s="42" t="s">
        <v>1947</v>
      </c>
      <c r="V62" s="42" t="s">
        <v>1948</v>
      </c>
      <c r="W62" s="39">
        <v>1</v>
      </c>
      <c r="X62" s="42" t="s">
        <v>1949</v>
      </c>
      <c r="Y62" s="42" t="s">
        <v>1948</v>
      </c>
      <c r="Z62" s="39">
        <v>1</v>
      </c>
      <c r="AA62" s="41">
        <f t="shared" si="2"/>
        <v>1</v>
      </c>
      <c r="AB62" s="39" t="str">
        <f t="shared" si="0"/>
        <v>BAIK</v>
      </c>
      <c r="AC62" s="42" t="str">
        <f t="shared" si="3"/>
        <v>PEMELIHARAAN RUTIN *)</v>
      </c>
    </row>
    <row r="63" spans="2:29" ht="15" hidden="1" x14ac:dyDescent="0.3">
      <c r="B63" s="39">
        <f t="shared" si="1"/>
        <v>50</v>
      </c>
      <c r="C63" s="26">
        <v>24033001</v>
      </c>
      <c r="D63" s="27" t="s">
        <v>1517</v>
      </c>
      <c r="E63" s="27" t="s">
        <v>1680</v>
      </c>
      <c r="F63" s="1" t="s">
        <v>1681</v>
      </c>
      <c r="G63" s="4" t="s">
        <v>1819</v>
      </c>
      <c r="H63" s="4" t="s">
        <v>1820</v>
      </c>
      <c r="I63" s="40">
        <v>16.2</v>
      </c>
      <c r="J63" s="40">
        <v>5.6</v>
      </c>
      <c r="K63" s="41">
        <v>1</v>
      </c>
      <c r="L63" s="42" t="s">
        <v>1920</v>
      </c>
      <c r="M63" s="42" t="s">
        <v>1942</v>
      </c>
      <c r="N63" s="39">
        <v>1</v>
      </c>
      <c r="O63" s="42" t="s">
        <v>1943</v>
      </c>
      <c r="P63" s="42" t="s">
        <v>1943</v>
      </c>
      <c r="Q63" s="39">
        <v>1</v>
      </c>
      <c r="R63" s="42" t="s">
        <v>1942</v>
      </c>
      <c r="S63" s="42" t="s">
        <v>1943</v>
      </c>
      <c r="T63" s="39">
        <v>1</v>
      </c>
      <c r="U63" s="42" t="s">
        <v>1947</v>
      </c>
      <c r="V63" s="42" t="s">
        <v>1948</v>
      </c>
      <c r="W63" s="39">
        <v>1</v>
      </c>
      <c r="X63" s="42" t="s">
        <v>1949</v>
      </c>
      <c r="Y63" s="42" t="s">
        <v>1948</v>
      </c>
      <c r="Z63" s="39">
        <v>1</v>
      </c>
      <c r="AA63" s="41">
        <f t="shared" si="2"/>
        <v>1</v>
      </c>
      <c r="AB63" s="39" t="str">
        <f t="shared" si="0"/>
        <v>BAIK</v>
      </c>
      <c r="AC63" s="42" t="str">
        <f t="shared" si="3"/>
        <v>PEMELIHARAAN RUTIN *)</v>
      </c>
    </row>
    <row r="64" spans="2:29" ht="15" hidden="1" x14ac:dyDescent="0.3">
      <c r="B64" s="39">
        <f t="shared" si="1"/>
        <v>51</v>
      </c>
      <c r="C64" s="26">
        <v>24033002</v>
      </c>
      <c r="D64" s="27" t="s">
        <v>1518</v>
      </c>
      <c r="E64" s="27" t="s">
        <v>1680</v>
      </c>
      <c r="F64" s="1" t="s">
        <v>1682</v>
      </c>
      <c r="G64" s="4" t="s">
        <v>1843</v>
      </c>
      <c r="H64" s="4" t="s">
        <v>1847</v>
      </c>
      <c r="I64" s="40">
        <v>18</v>
      </c>
      <c r="J64" s="40">
        <v>5.7</v>
      </c>
      <c r="K64" s="41">
        <v>1</v>
      </c>
      <c r="L64" s="42" t="s">
        <v>1907</v>
      </c>
      <c r="M64" s="42" t="s">
        <v>1943</v>
      </c>
      <c r="N64" s="39">
        <v>1</v>
      </c>
      <c r="O64" s="42" t="s">
        <v>1943</v>
      </c>
      <c r="P64" s="42" t="s">
        <v>1945</v>
      </c>
      <c r="Q64" s="39">
        <v>1</v>
      </c>
      <c r="R64" s="42" t="s">
        <v>1942</v>
      </c>
      <c r="S64" s="42" t="s">
        <v>1943</v>
      </c>
      <c r="T64" s="39">
        <v>1</v>
      </c>
      <c r="U64" s="42" t="s">
        <v>1947</v>
      </c>
      <c r="V64" s="42" t="s">
        <v>1948</v>
      </c>
      <c r="W64" s="39">
        <v>1</v>
      </c>
      <c r="X64" s="42" t="s">
        <v>1949</v>
      </c>
      <c r="Y64" s="42" t="s">
        <v>1948</v>
      </c>
      <c r="Z64" s="39">
        <v>1</v>
      </c>
      <c r="AA64" s="41">
        <f t="shared" si="2"/>
        <v>1</v>
      </c>
      <c r="AB64" s="39" t="str">
        <f t="shared" si="0"/>
        <v>BAIK</v>
      </c>
      <c r="AC64" s="42" t="str">
        <f t="shared" si="3"/>
        <v>PEMELIHARAAN RUTIN *)</v>
      </c>
    </row>
    <row r="65" spans="2:29" ht="15" hidden="1" x14ac:dyDescent="0.3">
      <c r="B65" s="39">
        <f t="shared" si="1"/>
        <v>52</v>
      </c>
      <c r="C65" s="26">
        <v>24033003</v>
      </c>
      <c r="D65" s="27" t="s">
        <v>1519</v>
      </c>
      <c r="E65" s="27" t="s">
        <v>1680</v>
      </c>
      <c r="F65" s="1" t="s">
        <v>1683</v>
      </c>
      <c r="G65" s="4" t="s">
        <v>1843</v>
      </c>
      <c r="H65" s="4" t="s">
        <v>1847</v>
      </c>
      <c r="I65" s="40">
        <v>16.5</v>
      </c>
      <c r="J65" s="40">
        <v>5.5</v>
      </c>
      <c r="K65" s="41">
        <v>1</v>
      </c>
      <c r="L65" s="42" t="s">
        <v>1920</v>
      </c>
      <c r="M65" s="42" t="s">
        <v>1942</v>
      </c>
      <c r="N65" s="39">
        <v>1</v>
      </c>
      <c r="O65" s="42" t="s">
        <v>1943</v>
      </c>
      <c r="P65" s="42" t="s">
        <v>1943</v>
      </c>
      <c r="Q65" s="39">
        <v>2</v>
      </c>
      <c r="R65" s="42" t="s">
        <v>1942</v>
      </c>
      <c r="S65" s="42" t="s">
        <v>1943</v>
      </c>
      <c r="T65" s="39">
        <v>1</v>
      </c>
      <c r="U65" s="42" t="s">
        <v>1947</v>
      </c>
      <c r="V65" s="42" t="s">
        <v>1948</v>
      </c>
      <c r="W65" s="39">
        <v>1</v>
      </c>
      <c r="X65" s="42" t="s">
        <v>1949</v>
      </c>
      <c r="Y65" s="42" t="s">
        <v>1948</v>
      </c>
      <c r="Z65" s="39">
        <v>1</v>
      </c>
      <c r="AA65" s="41">
        <f t="shared" si="2"/>
        <v>1.2</v>
      </c>
      <c r="AB65" s="39" t="str">
        <f t="shared" si="0"/>
        <v>BAIK</v>
      </c>
      <c r="AC65" s="42" t="str">
        <f t="shared" si="3"/>
        <v>PEMELIHARAAN RUTIN *)</v>
      </c>
    </row>
    <row r="66" spans="2:29" ht="15" hidden="1" x14ac:dyDescent="0.3">
      <c r="B66" s="39">
        <f t="shared" si="1"/>
        <v>53</v>
      </c>
      <c r="C66" s="26">
        <v>24034001</v>
      </c>
      <c r="D66" s="27" t="s">
        <v>1520</v>
      </c>
      <c r="E66" s="27" t="s">
        <v>1684</v>
      </c>
      <c r="F66" s="1" t="s">
        <v>1685</v>
      </c>
      <c r="G66" s="4" t="s">
        <v>1819</v>
      </c>
      <c r="H66" s="4" t="s">
        <v>1848</v>
      </c>
      <c r="I66" s="40">
        <v>11</v>
      </c>
      <c r="J66" s="40">
        <v>5.6</v>
      </c>
      <c r="K66" s="41">
        <v>1</v>
      </c>
      <c r="L66" s="42" t="s">
        <v>1920</v>
      </c>
      <c r="M66" s="42" t="s">
        <v>1942</v>
      </c>
      <c r="N66" s="39">
        <v>1</v>
      </c>
      <c r="O66" s="42" t="s">
        <v>1943</v>
      </c>
      <c r="P66" s="42" t="s">
        <v>1943</v>
      </c>
      <c r="Q66" s="39">
        <v>1</v>
      </c>
      <c r="R66" s="42" t="s">
        <v>1942</v>
      </c>
      <c r="S66" s="42" t="s">
        <v>1943</v>
      </c>
      <c r="T66" s="39">
        <v>1</v>
      </c>
      <c r="U66" s="42" t="s">
        <v>1947</v>
      </c>
      <c r="V66" s="42" t="s">
        <v>1948</v>
      </c>
      <c r="W66" s="39">
        <v>1</v>
      </c>
      <c r="X66" s="42" t="s">
        <v>1949</v>
      </c>
      <c r="Y66" s="42" t="s">
        <v>1948</v>
      </c>
      <c r="Z66" s="39">
        <v>1</v>
      </c>
      <c r="AA66" s="41">
        <f t="shared" si="2"/>
        <v>1</v>
      </c>
      <c r="AB66" s="39" t="str">
        <f t="shared" si="0"/>
        <v>BAIK</v>
      </c>
      <c r="AC66" s="42" t="str">
        <f t="shared" si="3"/>
        <v>PEMELIHARAAN RUTIN *)</v>
      </c>
    </row>
    <row r="67" spans="2:29" ht="15" hidden="1" x14ac:dyDescent="0.3">
      <c r="B67" s="39">
        <f t="shared" si="1"/>
        <v>54</v>
      </c>
      <c r="C67" s="26">
        <v>24034002</v>
      </c>
      <c r="D67" s="27" t="s">
        <v>1521</v>
      </c>
      <c r="E67" s="27" t="s">
        <v>1684</v>
      </c>
      <c r="F67" s="1" t="s">
        <v>1686</v>
      </c>
      <c r="G67" s="4" t="s">
        <v>1819</v>
      </c>
      <c r="H67" s="4" t="s">
        <v>1848</v>
      </c>
      <c r="I67" s="40">
        <v>10.8</v>
      </c>
      <c r="J67" s="40">
        <v>5.4</v>
      </c>
      <c r="K67" s="41">
        <v>1</v>
      </c>
      <c r="L67" s="42" t="s">
        <v>1920</v>
      </c>
      <c r="M67" s="42" t="s">
        <v>1942</v>
      </c>
      <c r="N67" s="39">
        <v>1</v>
      </c>
      <c r="O67" s="42" t="s">
        <v>1943</v>
      </c>
      <c r="P67" s="42" t="s">
        <v>1945</v>
      </c>
      <c r="Q67" s="39">
        <v>1</v>
      </c>
      <c r="R67" s="42" t="s">
        <v>1942</v>
      </c>
      <c r="S67" s="42" t="s">
        <v>1943</v>
      </c>
      <c r="T67" s="39">
        <v>1</v>
      </c>
      <c r="U67" s="42" t="s">
        <v>1947</v>
      </c>
      <c r="V67" s="42" t="s">
        <v>1948</v>
      </c>
      <c r="W67" s="39">
        <v>1</v>
      </c>
      <c r="X67" s="42" t="s">
        <v>1949</v>
      </c>
      <c r="Y67" s="42" t="s">
        <v>1948</v>
      </c>
      <c r="Z67" s="39">
        <v>1</v>
      </c>
      <c r="AA67" s="41">
        <f t="shared" si="2"/>
        <v>1</v>
      </c>
      <c r="AB67" s="39" t="str">
        <f t="shared" si="0"/>
        <v>BAIK</v>
      </c>
      <c r="AC67" s="42" t="str">
        <f t="shared" si="3"/>
        <v>PEMELIHARAAN RUTIN *)</v>
      </c>
    </row>
    <row r="68" spans="2:29" ht="15" hidden="1" x14ac:dyDescent="0.3">
      <c r="B68" s="39">
        <f t="shared" si="1"/>
        <v>55</v>
      </c>
      <c r="C68" s="26">
        <v>24034003</v>
      </c>
      <c r="D68" s="27" t="s">
        <v>1522</v>
      </c>
      <c r="E68" s="27" t="s">
        <v>1684</v>
      </c>
      <c r="F68" s="1" t="s">
        <v>1687</v>
      </c>
      <c r="G68" s="4" t="s">
        <v>1819</v>
      </c>
      <c r="H68" s="4" t="s">
        <v>1848</v>
      </c>
      <c r="I68" s="40">
        <v>10.8</v>
      </c>
      <c r="J68" s="40">
        <v>5.4</v>
      </c>
      <c r="K68" s="41">
        <v>1</v>
      </c>
      <c r="L68" s="42" t="s">
        <v>1920</v>
      </c>
      <c r="M68" s="42" t="s">
        <v>1942</v>
      </c>
      <c r="N68" s="39">
        <v>2</v>
      </c>
      <c r="O68" s="42" t="s">
        <v>1943</v>
      </c>
      <c r="P68" s="42" t="s">
        <v>1946</v>
      </c>
      <c r="Q68" s="39">
        <v>2</v>
      </c>
      <c r="R68" s="42" t="s">
        <v>1942</v>
      </c>
      <c r="S68" s="42" t="s">
        <v>1943</v>
      </c>
      <c r="T68" s="39">
        <v>2</v>
      </c>
      <c r="U68" s="42" t="s">
        <v>1947</v>
      </c>
      <c r="V68" s="42" t="s">
        <v>1948</v>
      </c>
      <c r="W68" s="39">
        <v>3</v>
      </c>
      <c r="X68" s="42" t="s">
        <v>1949</v>
      </c>
      <c r="Y68" s="42" t="s">
        <v>1948</v>
      </c>
      <c r="Z68" s="39">
        <v>4</v>
      </c>
      <c r="AA68" s="41">
        <f t="shared" si="2"/>
        <v>2.6</v>
      </c>
      <c r="AB68" s="39" t="str">
        <f t="shared" si="0"/>
        <v>RUSAK RINGAN</v>
      </c>
      <c r="AC68" s="42" t="str">
        <f t="shared" si="3"/>
        <v>REHABILITASI</v>
      </c>
    </row>
    <row r="69" spans="2:29" ht="15" hidden="1" x14ac:dyDescent="0.3">
      <c r="B69" s="39">
        <f t="shared" si="1"/>
        <v>56</v>
      </c>
      <c r="C69" s="26">
        <v>24034004</v>
      </c>
      <c r="D69" s="27" t="s">
        <v>1523</v>
      </c>
      <c r="E69" s="27" t="s">
        <v>1684</v>
      </c>
      <c r="F69" s="1" t="s">
        <v>1688</v>
      </c>
      <c r="G69" s="4" t="s">
        <v>1819</v>
      </c>
      <c r="H69" s="4" t="s">
        <v>1848</v>
      </c>
      <c r="I69" s="40">
        <v>16.7</v>
      </c>
      <c r="J69" s="40">
        <v>5.4</v>
      </c>
      <c r="K69" s="41">
        <v>1</v>
      </c>
      <c r="L69" s="42" t="s">
        <v>1920</v>
      </c>
      <c r="M69" s="42" t="s">
        <v>1942</v>
      </c>
      <c r="N69" s="39">
        <v>1</v>
      </c>
      <c r="O69" s="42" t="s">
        <v>1943</v>
      </c>
      <c r="P69" s="42" t="s">
        <v>1946</v>
      </c>
      <c r="Q69" s="39">
        <v>2</v>
      </c>
      <c r="R69" s="42" t="s">
        <v>1942</v>
      </c>
      <c r="S69" s="42" t="s">
        <v>1943</v>
      </c>
      <c r="T69" s="39">
        <v>1</v>
      </c>
      <c r="U69" s="42" t="s">
        <v>1947</v>
      </c>
      <c r="V69" s="42" t="s">
        <v>1948</v>
      </c>
      <c r="W69" s="39">
        <v>1</v>
      </c>
      <c r="X69" s="42" t="s">
        <v>1949</v>
      </c>
      <c r="Y69" s="42" t="s">
        <v>1948</v>
      </c>
      <c r="Z69" s="39">
        <v>1</v>
      </c>
      <c r="AA69" s="41">
        <f t="shared" si="2"/>
        <v>1.2</v>
      </c>
      <c r="AB69" s="39" t="str">
        <f t="shared" si="0"/>
        <v>BAIK</v>
      </c>
      <c r="AC69" s="42" t="str">
        <f t="shared" si="3"/>
        <v>PEMELIHARAAN RUTIN *)</v>
      </c>
    </row>
    <row r="70" spans="2:29" ht="15" hidden="1" x14ac:dyDescent="0.3">
      <c r="B70" s="39">
        <f t="shared" si="1"/>
        <v>57</v>
      </c>
      <c r="C70" s="26">
        <v>24034005</v>
      </c>
      <c r="D70" s="27" t="s">
        <v>1524</v>
      </c>
      <c r="E70" s="27" t="s">
        <v>1684</v>
      </c>
      <c r="F70" s="1" t="s">
        <v>1689</v>
      </c>
      <c r="G70" s="4" t="s">
        <v>1819</v>
      </c>
      <c r="H70" s="4" t="s">
        <v>1848</v>
      </c>
      <c r="I70" s="40">
        <v>8.85</v>
      </c>
      <c r="J70" s="40">
        <v>4</v>
      </c>
      <c r="K70" s="41">
        <v>1</v>
      </c>
      <c r="L70" s="42" t="s">
        <v>1920</v>
      </c>
      <c r="M70" s="42" t="s">
        <v>1942</v>
      </c>
      <c r="N70" s="39">
        <v>2</v>
      </c>
      <c r="O70" s="42" t="s">
        <v>1943</v>
      </c>
      <c r="P70" s="42" t="s">
        <v>1943</v>
      </c>
      <c r="Q70" s="39">
        <v>2</v>
      </c>
      <c r="R70" s="42" t="s">
        <v>1942</v>
      </c>
      <c r="S70" s="42" t="s">
        <v>1943</v>
      </c>
      <c r="T70" s="39">
        <v>1</v>
      </c>
      <c r="U70" s="42" t="s">
        <v>1947</v>
      </c>
      <c r="V70" s="42" t="s">
        <v>1948</v>
      </c>
      <c r="W70" s="39">
        <v>2</v>
      </c>
      <c r="X70" s="42" t="s">
        <v>1949</v>
      </c>
      <c r="Y70" s="42" t="s">
        <v>1948</v>
      </c>
      <c r="Z70" s="39">
        <v>2</v>
      </c>
      <c r="AA70" s="41">
        <f t="shared" si="2"/>
        <v>1.8</v>
      </c>
      <c r="AB70" s="39" t="str">
        <f t="shared" si="0"/>
        <v>SEDANG</v>
      </c>
      <c r="AC70" s="42" t="str">
        <f t="shared" si="3"/>
        <v>PERBAIKAN/REHABILITASI</v>
      </c>
    </row>
    <row r="71" spans="2:29" ht="15" hidden="1" x14ac:dyDescent="0.3">
      <c r="B71" s="39">
        <f t="shared" si="1"/>
        <v>58</v>
      </c>
      <c r="C71" s="26">
        <v>24034006</v>
      </c>
      <c r="D71" s="27" t="s">
        <v>1525</v>
      </c>
      <c r="E71" s="27" t="s">
        <v>1684</v>
      </c>
      <c r="F71" s="1" t="s">
        <v>1690</v>
      </c>
      <c r="G71" s="4" t="s">
        <v>1819</v>
      </c>
      <c r="H71" s="4" t="s">
        <v>1849</v>
      </c>
      <c r="I71" s="40">
        <v>23.2</v>
      </c>
      <c r="J71" s="40">
        <v>5.6</v>
      </c>
      <c r="K71" s="41">
        <v>1</v>
      </c>
      <c r="L71" s="42" t="s">
        <v>1907</v>
      </c>
      <c r="M71" s="42" t="s">
        <v>1943</v>
      </c>
      <c r="N71" s="39">
        <v>1</v>
      </c>
      <c r="O71" s="42" t="s">
        <v>1943</v>
      </c>
      <c r="P71" s="42" t="s">
        <v>1943</v>
      </c>
      <c r="Q71" s="39">
        <v>1</v>
      </c>
      <c r="R71" s="42" t="s">
        <v>1942</v>
      </c>
      <c r="S71" s="42" t="s">
        <v>1943</v>
      </c>
      <c r="T71" s="39">
        <v>1</v>
      </c>
      <c r="U71" s="42" t="s">
        <v>1947</v>
      </c>
      <c r="V71" s="42" t="s">
        <v>1948</v>
      </c>
      <c r="W71" s="39">
        <v>1</v>
      </c>
      <c r="X71" s="42" t="s">
        <v>1949</v>
      </c>
      <c r="Y71" s="42" t="s">
        <v>1948</v>
      </c>
      <c r="Z71" s="39">
        <v>1</v>
      </c>
      <c r="AA71" s="41">
        <f t="shared" si="2"/>
        <v>1</v>
      </c>
      <c r="AB71" s="39" t="str">
        <f t="shared" si="0"/>
        <v>BAIK</v>
      </c>
      <c r="AC71" s="42" t="str">
        <f t="shared" si="3"/>
        <v>PEMELIHARAAN RUTIN *)</v>
      </c>
    </row>
    <row r="72" spans="2:29" ht="15" hidden="1" x14ac:dyDescent="0.3">
      <c r="B72" s="39">
        <f t="shared" si="1"/>
        <v>59</v>
      </c>
      <c r="C72" s="26">
        <v>24034007</v>
      </c>
      <c r="D72" s="27" t="s">
        <v>1526</v>
      </c>
      <c r="E72" s="27" t="s">
        <v>1684</v>
      </c>
      <c r="F72" s="1" t="s">
        <v>1691</v>
      </c>
      <c r="G72" s="4" t="s">
        <v>1850</v>
      </c>
      <c r="H72" s="4" t="s">
        <v>1851</v>
      </c>
      <c r="I72" s="40">
        <v>15</v>
      </c>
      <c r="J72" s="40">
        <v>5.7</v>
      </c>
      <c r="K72" s="41">
        <v>1</v>
      </c>
      <c r="L72" s="42" t="s">
        <v>1907</v>
      </c>
      <c r="M72" s="42" t="s">
        <v>1943</v>
      </c>
      <c r="N72" s="39">
        <v>1</v>
      </c>
      <c r="O72" s="42" t="s">
        <v>1943</v>
      </c>
      <c r="P72" s="42" t="s">
        <v>1943</v>
      </c>
      <c r="Q72" s="39">
        <v>1</v>
      </c>
      <c r="R72" s="42" t="s">
        <v>1942</v>
      </c>
      <c r="S72" s="42" t="s">
        <v>1943</v>
      </c>
      <c r="T72" s="39">
        <v>2</v>
      </c>
      <c r="U72" s="42" t="s">
        <v>1947</v>
      </c>
      <c r="V72" s="42" t="s">
        <v>1948</v>
      </c>
      <c r="W72" s="39">
        <v>1</v>
      </c>
      <c r="X72" s="42" t="s">
        <v>1949</v>
      </c>
      <c r="Y72" s="42" t="s">
        <v>1948</v>
      </c>
      <c r="Z72" s="39">
        <v>1</v>
      </c>
      <c r="AA72" s="41">
        <f t="shared" si="2"/>
        <v>1.2</v>
      </c>
      <c r="AB72" s="39" t="str">
        <f t="shared" si="0"/>
        <v>BAIK</v>
      </c>
      <c r="AC72" s="42" t="str">
        <f t="shared" si="3"/>
        <v>PEMELIHARAAN RUTIN *)</v>
      </c>
    </row>
    <row r="73" spans="2:29" ht="15" hidden="1" x14ac:dyDescent="0.3">
      <c r="B73" s="39">
        <f t="shared" si="1"/>
        <v>60</v>
      </c>
      <c r="C73" s="26">
        <v>24037001</v>
      </c>
      <c r="D73" s="27" t="s">
        <v>1527</v>
      </c>
      <c r="E73" s="27" t="s">
        <v>1692</v>
      </c>
      <c r="F73" s="1" t="s">
        <v>1693</v>
      </c>
      <c r="G73" s="4" t="s">
        <v>1822</v>
      </c>
      <c r="H73" s="4" t="s">
        <v>1852</v>
      </c>
      <c r="I73" s="40">
        <v>17.8</v>
      </c>
      <c r="J73" s="40">
        <v>5.8</v>
      </c>
      <c r="K73" s="41">
        <v>1</v>
      </c>
      <c r="L73" s="42" t="s">
        <v>1907</v>
      </c>
      <c r="M73" s="42" t="s">
        <v>1943</v>
      </c>
      <c r="N73" s="39">
        <v>1</v>
      </c>
      <c r="O73" s="42" t="s">
        <v>1943</v>
      </c>
      <c r="P73" s="42" t="s">
        <v>1943</v>
      </c>
      <c r="Q73" s="39">
        <v>1</v>
      </c>
      <c r="R73" s="42" t="s">
        <v>1942</v>
      </c>
      <c r="S73" s="42" t="s">
        <v>1943</v>
      </c>
      <c r="T73" s="39">
        <v>1</v>
      </c>
      <c r="U73" s="42" t="s">
        <v>1947</v>
      </c>
      <c r="V73" s="42" t="s">
        <v>1948</v>
      </c>
      <c r="W73" s="39">
        <v>1</v>
      </c>
      <c r="X73" s="42" t="s">
        <v>1949</v>
      </c>
      <c r="Y73" s="42" t="s">
        <v>1948</v>
      </c>
      <c r="Z73" s="39">
        <v>1</v>
      </c>
      <c r="AA73" s="41">
        <f t="shared" si="2"/>
        <v>1</v>
      </c>
      <c r="AB73" s="39" t="str">
        <f t="shared" si="0"/>
        <v>BAIK</v>
      </c>
      <c r="AC73" s="42" t="str">
        <f t="shared" si="3"/>
        <v>PEMELIHARAAN RUTIN *)</v>
      </c>
    </row>
    <row r="74" spans="2:29" ht="15" hidden="1" x14ac:dyDescent="0.3">
      <c r="B74" s="39">
        <f t="shared" si="1"/>
        <v>61</v>
      </c>
      <c r="C74" s="26">
        <v>24039001</v>
      </c>
      <c r="D74" s="27" t="s">
        <v>1528</v>
      </c>
      <c r="E74" s="27" t="s">
        <v>1694</v>
      </c>
      <c r="F74" s="1" t="s">
        <v>1695</v>
      </c>
      <c r="G74" s="4" t="s">
        <v>1843</v>
      </c>
      <c r="H74" s="4" t="s">
        <v>1847</v>
      </c>
      <c r="I74" s="40">
        <v>17.3</v>
      </c>
      <c r="J74" s="40">
        <v>5.6</v>
      </c>
      <c r="K74" s="41">
        <v>1</v>
      </c>
      <c r="L74" s="42" t="s">
        <v>1920</v>
      </c>
      <c r="M74" s="42" t="s">
        <v>1942</v>
      </c>
      <c r="N74" s="39">
        <v>1</v>
      </c>
      <c r="O74" s="42" t="s">
        <v>1943</v>
      </c>
      <c r="P74" s="42" t="s">
        <v>1945</v>
      </c>
      <c r="Q74" s="39">
        <v>1</v>
      </c>
      <c r="R74" s="42" t="s">
        <v>1942</v>
      </c>
      <c r="S74" s="42" t="s">
        <v>1943</v>
      </c>
      <c r="T74" s="39">
        <v>2</v>
      </c>
      <c r="U74" s="42" t="s">
        <v>1947</v>
      </c>
      <c r="V74" s="42" t="s">
        <v>1948</v>
      </c>
      <c r="W74" s="39">
        <v>1</v>
      </c>
      <c r="X74" s="42" t="s">
        <v>1949</v>
      </c>
      <c r="Y74" s="42" t="s">
        <v>1948</v>
      </c>
      <c r="Z74" s="39">
        <v>2</v>
      </c>
      <c r="AA74" s="41">
        <f t="shared" si="2"/>
        <v>1.4</v>
      </c>
      <c r="AB74" s="39" t="str">
        <f t="shared" si="0"/>
        <v>BAIK</v>
      </c>
      <c r="AC74" s="42" t="str">
        <f t="shared" si="3"/>
        <v>PEMELIHARAAN RUTIN *)</v>
      </c>
    </row>
    <row r="75" spans="2:29" ht="15" hidden="1" x14ac:dyDescent="0.3">
      <c r="B75" s="39">
        <f t="shared" si="1"/>
        <v>62</v>
      </c>
      <c r="C75" s="26">
        <v>24041001</v>
      </c>
      <c r="D75" s="27" t="s">
        <v>1529</v>
      </c>
      <c r="E75" s="27" t="s">
        <v>1696</v>
      </c>
      <c r="F75" s="1" t="s">
        <v>1697</v>
      </c>
      <c r="G75" s="4" t="s">
        <v>1839</v>
      </c>
      <c r="H75" s="4" t="s">
        <v>1853</v>
      </c>
      <c r="I75" s="40">
        <v>17.2</v>
      </c>
      <c r="J75" s="40">
        <v>3.8</v>
      </c>
      <c r="K75" s="41">
        <v>1</v>
      </c>
      <c r="L75" s="42" t="s">
        <v>1920</v>
      </c>
      <c r="M75" s="42" t="s">
        <v>1942</v>
      </c>
      <c r="N75" s="39">
        <v>2</v>
      </c>
      <c r="O75" s="42" t="s">
        <v>1943</v>
      </c>
      <c r="P75" s="42" t="s">
        <v>1943</v>
      </c>
      <c r="Q75" s="39">
        <v>1</v>
      </c>
      <c r="R75" s="42" t="s">
        <v>1942</v>
      </c>
      <c r="S75" s="42" t="s">
        <v>1943</v>
      </c>
      <c r="T75" s="39">
        <v>1</v>
      </c>
      <c r="U75" s="42" t="s">
        <v>1947</v>
      </c>
      <c r="V75" s="42" t="s">
        <v>1948</v>
      </c>
      <c r="W75" s="39">
        <v>1</v>
      </c>
      <c r="X75" s="42" t="s">
        <v>1949</v>
      </c>
      <c r="Y75" s="42" t="s">
        <v>1948</v>
      </c>
      <c r="Z75" s="39">
        <v>1</v>
      </c>
      <c r="AA75" s="41">
        <f t="shared" si="2"/>
        <v>1.2</v>
      </c>
      <c r="AB75" s="39" t="str">
        <f t="shared" si="0"/>
        <v>BAIK</v>
      </c>
      <c r="AC75" s="42" t="str">
        <f t="shared" si="3"/>
        <v>PEMELIHARAAN RUTIN *)</v>
      </c>
    </row>
    <row r="76" spans="2:29" ht="15" hidden="1" x14ac:dyDescent="0.3">
      <c r="B76" s="39">
        <f t="shared" si="1"/>
        <v>63</v>
      </c>
      <c r="C76" s="26">
        <v>24041002</v>
      </c>
      <c r="D76" s="27" t="s">
        <v>1530</v>
      </c>
      <c r="E76" s="27" t="s">
        <v>1696</v>
      </c>
      <c r="F76" s="1" t="s">
        <v>1698</v>
      </c>
      <c r="G76" s="4" t="s">
        <v>1839</v>
      </c>
      <c r="H76" s="4" t="s">
        <v>1854</v>
      </c>
      <c r="I76" s="40">
        <v>14</v>
      </c>
      <c r="J76" s="40">
        <v>5.4</v>
      </c>
      <c r="K76" s="41">
        <v>1</v>
      </c>
      <c r="L76" s="42" t="s">
        <v>1907</v>
      </c>
      <c r="M76" s="42" t="s">
        <v>1943</v>
      </c>
      <c r="N76" s="39">
        <v>1</v>
      </c>
      <c r="O76" s="42" t="s">
        <v>1943</v>
      </c>
      <c r="P76" s="42" t="s">
        <v>1943</v>
      </c>
      <c r="Q76" s="39">
        <v>1</v>
      </c>
      <c r="R76" s="42" t="s">
        <v>1942</v>
      </c>
      <c r="S76" s="42" t="s">
        <v>1943</v>
      </c>
      <c r="T76" s="39">
        <v>1</v>
      </c>
      <c r="U76" s="42" t="s">
        <v>1947</v>
      </c>
      <c r="V76" s="42" t="s">
        <v>1948</v>
      </c>
      <c r="W76" s="39">
        <v>1</v>
      </c>
      <c r="X76" s="42" t="s">
        <v>1949</v>
      </c>
      <c r="Y76" s="42" t="s">
        <v>1948</v>
      </c>
      <c r="Z76" s="39">
        <v>1</v>
      </c>
      <c r="AA76" s="41">
        <f t="shared" si="2"/>
        <v>1</v>
      </c>
      <c r="AB76" s="39" t="str">
        <f t="shared" si="0"/>
        <v>BAIK</v>
      </c>
      <c r="AC76" s="42" t="str">
        <f t="shared" si="3"/>
        <v>PEMELIHARAAN RUTIN *)</v>
      </c>
    </row>
    <row r="77" spans="2:29" ht="15" hidden="1" x14ac:dyDescent="0.3">
      <c r="B77" s="39">
        <f t="shared" si="1"/>
        <v>64</v>
      </c>
      <c r="C77" s="26">
        <v>24043001</v>
      </c>
      <c r="D77" s="27" t="s">
        <v>1531</v>
      </c>
      <c r="E77" s="27" t="s">
        <v>1699</v>
      </c>
      <c r="F77" s="1" t="s">
        <v>1700</v>
      </c>
      <c r="G77" s="4" t="s">
        <v>1843</v>
      </c>
      <c r="H77" s="4" t="s">
        <v>1855</v>
      </c>
      <c r="I77" s="40">
        <v>12.6</v>
      </c>
      <c r="J77" s="40">
        <v>5.6</v>
      </c>
      <c r="K77" s="41">
        <v>1</v>
      </c>
      <c r="L77" s="42" t="s">
        <v>1907</v>
      </c>
      <c r="M77" s="42" t="s">
        <v>1943</v>
      </c>
      <c r="N77" s="39">
        <v>1</v>
      </c>
      <c r="O77" s="42" t="s">
        <v>1943</v>
      </c>
      <c r="P77" s="42" t="s">
        <v>1943</v>
      </c>
      <c r="Q77" s="39">
        <v>2</v>
      </c>
      <c r="R77" s="42" t="s">
        <v>1942</v>
      </c>
      <c r="S77" s="42" t="s">
        <v>1943</v>
      </c>
      <c r="T77" s="39">
        <v>1</v>
      </c>
      <c r="U77" s="42" t="s">
        <v>1947</v>
      </c>
      <c r="V77" s="42" t="s">
        <v>1948</v>
      </c>
      <c r="W77" s="39">
        <v>1</v>
      </c>
      <c r="X77" s="42" t="s">
        <v>1949</v>
      </c>
      <c r="Y77" s="42" t="s">
        <v>1948</v>
      </c>
      <c r="Z77" s="39">
        <v>1</v>
      </c>
      <c r="AA77" s="41">
        <f t="shared" si="2"/>
        <v>1.2</v>
      </c>
      <c r="AB77" s="39" t="str">
        <f t="shared" si="0"/>
        <v>BAIK</v>
      </c>
      <c r="AC77" s="42" t="str">
        <f t="shared" si="3"/>
        <v>PEMELIHARAAN RUTIN *)</v>
      </c>
    </row>
    <row r="78" spans="2:29" ht="15" hidden="1" x14ac:dyDescent="0.3">
      <c r="B78" s="39">
        <f t="shared" si="1"/>
        <v>65</v>
      </c>
      <c r="C78" s="26">
        <v>24043002</v>
      </c>
      <c r="D78" s="27" t="s">
        <v>1532</v>
      </c>
      <c r="E78" s="27" t="s">
        <v>1699</v>
      </c>
      <c r="F78" s="1" t="s">
        <v>1701</v>
      </c>
      <c r="G78" s="4" t="s">
        <v>1839</v>
      </c>
      <c r="H78" s="4" t="s">
        <v>1856</v>
      </c>
      <c r="I78" s="40">
        <v>15.5</v>
      </c>
      <c r="J78" s="40">
        <v>5.8</v>
      </c>
      <c r="K78" s="41">
        <v>1</v>
      </c>
      <c r="L78" s="42" t="s">
        <v>1907</v>
      </c>
      <c r="M78" s="42" t="s">
        <v>1943</v>
      </c>
      <c r="N78" s="39">
        <v>1</v>
      </c>
      <c r="O78" s="42" t="s">
        <v>1943</v>
      </c>
      <c r="P78" s="42" t="s">
        <v>1943</v>
      </c>
      <c r="Q78" s="39">
        <v>1</v>
      </c>
      <c r="R78" s="42" t="s">
        <v>1942</v>
      </c>
      <c r="S78" s="42" t="s">
        <v>1943</v>
      </c>
      <c r="T78" s="39">
        <v>1</v>
      </c>
      <c r="U78" s="42" t="s">
        <v>1947</v>
      </c>
      <c r="V78" s="42" t="s">
        <v>1948</v>
      </c>
      <c r="W78" s="39">
        <v>1</v>
      </c>
      <c r="X78" s="42" t="s">
        <v>1949</v>
      </c>
      <c r="Y78" s="42" t="s">
        <v>1948</v>
      </c>
      <c r="Z78" s="39">
        <v>1</v>
      </c>
      <c r="AA78" s="41">
        <f t="shared" si="2"/>
        <v>1</v>
      </c>
      <c r="AB78" s="39" t="str">
        <f t="shared" si="0"/>
        <v>BAIK</v>
      </c>
      <c r="AC78" s="42" t="str">
        <f t="shared" si="3"/>
        <v>PEMELIHARAAN RUTIN *)</v>
      </c>
    </row>
    <row r="79" spans="2:29" ht="15" hidden="1" x14ac:dyDescent="0.3">
      <c r="B79" s="39">
        <f t="shared" si="1"/>
        <v>66</v>
      </c>
      <c r="C79" s="26">
        <v>24043003</v>
      </c>
      <c r="D79" s="27" t="s">
        <v>1533</v>
      </c>
      <c r="E79" s="27" t="s">
        <v>1699</v>
      </c>
      <c r="F79" s="1" t="s">
        <v>1702</v>
      </c>
      <c r="G79" s="4" t="s">
        <v>1839</v>
      </c>
      <c r="H79" s="4" t="s">
        <v>1856</v>
      </c>
      <c r="I79" s="40">
        <v>17</v>
      </c>
      <c r="J79" s="40">
        <v>5.6</v>
      </c>
      <c r="K79" s="41">
        <v>1</v>
      </c>
      <c r="L79" s="42" t="s">
        <v>1907</v>
      </c>
      <c r="M79" s="42" t="s">
        <v>1943</v>
      </c>
      <c r="N79" s="39">
        <v>1</v>
      </c>
      <c r="O79" s="42" t="s">
        <v>1943</v>
      </c>
      <c r="P79" s="42" t="s">
        <v>1943</v>
      </c>
      <c r="Q79" s="39">
        <v>1</v>
      </c>
      <c r="R79" s="42" t="s">
        <v>1942</v>
      </c>
      <c r="S79" s="42" t="s">
        <v>1943</v>
      </c>
      <c r="T79" s="39">
        <v>2</v>
      </c>
      <c r="U79" s="42" t="s">
        <v>1947</v>
      </c>
      <c r="V79" s="42" t="s">
        <v>1948</v>
      </c>
      <c r="W79" s="39">
        <v>1</v>
      </c>
      <c r="X79" s="42" t="s">
        <v>1949</v>
      </c>
      <c r="Y79" s="42" t="s">
        <v>1948</v>
      </c>
      <c r="Z79" s="39">
        <v>1</v>
      </c>
      <c r="AA79" s="41">
        <f t="shared" si="2"/>
        <v>1.2</v>
      </c>
      <c r="AB79" s="39" t="str">
        <f t="shared" ref="AB79:AB142" si="4">IF(AND(AA79&gt;=0,AA79&lt;=0.5),"BAIK SEKALI",IF(AND(AA79&gt;0.6,AA79&lt;=1.5),"BAIK",IF(AND(AA79&gt;1.5,AA79&lt;=2.5),"SEDANG",IF(AND(AA79&gt;2.5,AA79&lt;=3.5),"RUSAK RINGAN",IF(AND(AA79&gt;3.6,AA79&lt;=4.5),"KRITIS",IF(AND(AA79&gt;4.6,AA79&lt;=5),"RUNTUH"))))))</f>
        <v>BAIK</v>
      </c>
      <c r="AC79" s="42" t="str">
        <f t="shared" si="3"/>
        <v>PEMELIHARAAN RUTIN *)</v>
      </c>
    </row>
    <row r="80" spans="2:29" ht="15" hidden="1" x14ac:dyDescent="0.3">
      <c r="B80" s="39">
        <f t="shared" ref="B80:B143" si="5">B79+1</f>
        <v>67</v>
      </c>
      <c r="C80" s="26">
        <v>24043004</v>
      </c>
      <c r="D80" s="27" t="s">
        <v>1534</v>
      </c>
      <c r="E80" s="27" t="s">
        <v>1699</v>
      </c>
      <c r="F80" s="1" t="s">
        <v>1703</v>
      </c>
      <c r="G80" s="4" t="s">
        <v>1839</v>
      </c>
      <c r="H80" s="4" t="s">
        <v>1854</v>
      </c>
      <c r="I80" s="40">
        <v>20</v>
      </c>
      <c r="J80" s="40">
        <v>5.6</v>
      </c>
      <c r="K80" s="41">
        <v>1</v>
      </c>
      <c r="L80" s="42" t="s">
        <v>1907</v>
      </c>
      <c r="M80" s="42" t="s">
        <v>1943</v>
      </c>
      <c r="N80" s="39">
        <v>1</v>
      </c>
      <c r="O80" s="42" t="s">
        <v>1943</v>
      </c>
      <c r="P80" s="42" t="s">
        <v>1943</v>
      </c>
      <c r="Q80" s="39">
        <v>1</v>
      </c>
      <c r="R80" s="42" t="s">
        <v>1942</v>
      </c>
      <c r="S80" s="42" t="s">
        <v>1943</v>
      </c>
      <c r="T80" s="39">
        <v>3</v>
      </c>
      <c r="U80" s="42" t="s">
        <v>1947</v>
      </c>
      <c r="V80" s="42" t="s">
        <v>1948</v>
      </c>
      <c r="W80" s="39">
        <v>1</v>
      </c>
      <c r="X80" s="42" t="s">
        <v>1949</v>
      </c>
      <c r="Y80" s="42" t="s">
        <v>1948</v>
      </c>
      <c r="Z80" s="39">
        <v>1</v>
      </c>
      <c r="AA80" s="41">
        <f t="shared" ref="AA80:AA143" si="6">AVERAGE(N80,Q80,T80,W80,Z80)</f>
        <v>1.4</v>
      </c>
      <c r="AB80" s="39" t="str">
        <f t="shared" si="4"/>
        <v>BAIK</v>
      </c>
      <c r="AC80" s="42" t="str">
        <f t="shared" ref="AC80:AC143" si="7">IF(AND(AA80&gt;=0,AA80&lt;=0.5),"PEMELIHARAAN RUTIN",IF(AND(AA80&gt;0.06,AA80&lt;=1.5),"PEMELIHARAAN RUTIN *)",IF(AND(AA80&gt;1.5,AA80&lt;=2.5),"PERBAIKAN/REHABILITASI",IF(AND(AA80&gt;2.5,AA80&lt;=3.5),"REHABILITASI",IF(AND(AA80&gt;3.5,AA80&lt;=4.5),"PENGGANTIAN",IF(AND(AA80&gt;4.6,AA80&lt;=5),"PEMBANGUNAN JEMBATAN BARU",0))))))</f>
        <v>PEMELIHARAAN RUTIN *)</v>
      </c>
    </row>
    <row r="81" spans="2:29" ht="15" hidden="1" x14ac:dyDescent="0.3">
      <c r="B81" s="39">
        <f t="shared" si="5"/>
        <v>68</v>
      </c>
      <c r="C81" s="26">
        <v>24044001</v>
      </c>
      <c r="D81" s="27" t="s">
        <v>1535</v>
      </c>
      <c r="E81" s="27" t="s">
        <v>1704</v>
      </c>
      <c r="F81" s="1" t="s">
        <v>1705</v>
      </c>
      <c r="G81" s="4" t="s">
        <v>1839</v>
      </c>
      <c r="H81" s="4" t="s">
        <v>1857</v>
      </c>
      <c r="I81" s="40">
        <v>18</v>
      </c>
      <c r="J81" s="40">
        <v>5.7</v>
      </c>
      <c r="K81" s="41">
        <v>1</v>
      </c>
      <c r="L81" s="42" t="s">
        <v>1907</v>
      </c>
      <c r="M81" s="42" t="s">
        <v>1943</v>
      </c>
      <c r="N81" s="39">
        <v>0</v>
      </c>
      <c r="O81" s="42" t="s">
        <v>1943</v>
      </c>
      <c r="P81" s="42" t="s">
        <v>1943</v>
      </c>
      <c r="Q81" s="39">
        <v>1</v>
      </c>
      <c r="R81" s="42" t="s">
        <v>1942</v>
      </c>
      <c r="S81" s="42" t="s">
        <v>1943</v>
      </c>
      <c r="T81" s="39">
        <v>1</v>
      </c>
      <c r="U81" s="42" t="s">
        <v>1947</v>
      </c>
      <c r="V81" s="42" t="s">
        <v>1948</v>
      </c>
      <c r="W81" s="39">
        <v>1</v>
      </c>
      <c r="X81" s="42" t="s">
        <v>1949</v>
      </c>
      <c r="Y81" s="42" t="s">
        <v>1948</v>
      </c>
      <c r="Z81" s="39">
        <v>2</v>
      </c>
      <c r="AA81" s="41">
        <f>AVERAGE(N81,Q81,T81,W81,Z81)</f>
        <v>1</v>
      </c>
      <c r="AB81" s="39" t="str">
        <f>IF(AND(AA81&gt;=0,AA81&lt;=0.5),"BAIK SEKALI",IF(AND(AA81&gt;0.6,AA81&lt;=1.5),"BAIK",IF(AND(AA81&gt;1.5,AA81&lt;=2.5),"SEDANG",IF(AND(AA81&gt;2.5,AA81&lt;=3.5),"RUSAK RINGAN",IF(AND(AA81&gt;3.6,AA81&lt;=4.5),"KRITIS",IF(AND(AA81&gt;4.6,AA81&lt;=5),"RUNTUH"))))))</f>
        <v>BAIK</v>
      </c>
      <c r="AC81" s="42" t="str">
        <f t="shared" si="7"/>
        <v>PEMELIHARAAN RUTIN *)</v>
      </c>
    </row>
    <row r="82" spans="2:29" ht="15" hidden="1" x14ac:dyDescent="0.3">
      <c r="B82" s="39">
        <f t="shared" si="5"/>
        <v>69</v>
      </c>
      <c r="C82" s="26">
        <v>24044002</v>
      </c>
      <c r="D82" s="27" t="s">
        <v>1536</v>
      </c>
      <c r="E82" s="27" t="s">
        <v>1704</v>
      </c>
      <c r="F82" s="1" t="s">
        <v>1706</v>
      </c>
      <c r="G82" s="4" t="s">
        <v>1839</v>
      </c>
      <c r="H82" s="4" t="s">
        <v>1857</v>
      </c>
      <c r="I82" s="40">
        <v>5.7</v>
      </c>
      <c r="J82" s="40">
        <v>4.7</v>
      </c>
      <c r="K82" s="41">
        <v>1</v>
      </c>
      <c r="L82" s="42" t="s">
        <v>1925</v>
      </c>
      <c r="M82" s="42" t="s">
        <v>1943</v>
      </c>
      <c r="N82" s="39">
        <v>1</v>
      </c>
      <c r="O82" s="42" t="s">
        <v>1943</v>
      </c>
      <c r="P82" s="42" t="s">
        <v>1943</v>
      </c>
      <c r="Q82" s="39">
        <v>2</v>
      </c>
      <c r="R82" s="42" t="s">
        <v>1942</v>
      </c>
      <c r="S82" s="42" t="s">
        <v>1943</v>
      </c>
      <c r="T82" s="39">
        <v>3</v>
      </c>
      <c r="U82" s="42" t="s">
        <v>1947</v>
      </c>
      <c r="V82" s="42" t="s">
        <v>1948</v>
      </c>
      <c r="W82" s="39">
        <v>2</v>
      </c>
      <c r="X82" s="42" t="s">
        <v>1949</v>
      </c>
      <c r="Y82" s="42" t="s">
        <v>1948</v>
      </c>
      <c r="Z82" s="39">
        <v>2</v>
      </c>
      <c r="AA82" s="41">
        <f t="shared" si="6"/>
        <v>2</v>
      </c>
      <c r="AB82" s="39" t="str">
        <f t="shared" si="4"/>
        <v>SEDANG</v>
      </c>
      <c r="AC82" s="42" t="str">
        <f t="shared" si="7"/>
        <v>PERBAIKAN/REHABILITASI</v>
      </c>
    </row>
    <row r="83" spans="2:29" ht="15" hidden="1" x14ac:dyDescent="0.3">
      <c r="B83" s="39">
        <f t="shared" si="5"/>
        <v>70</v>
      </c>
      <c r="C83" s="26">
        <v>24044003</v>
      </c>
      <c r="D83" s="27" t="s">
        <v>1536</v>
      </c>
      <c r="E83" s="27" t="s">
        <v>1704</v>
      </c>
      <c r="F83" s="1" t="s">
        <v>1707</v>
      </c>
      <c r="G83" s="4" t="s">
        <v>1839</v>
      </c>
      <c r="H83" s="4" t="s">
        <v>1857</v>
      </c>
      <c r="I83" s="40">
        <v>18</v>
      </c>
      <c r="J83" s="40">
        <v>5.6</v>
      </c>
      <c r="K83" s="41">
        <v>1</v>
      </c>
      <c r="L83" s="42" t="s">
        <v>1907</v>
      </c>
      <c r="M83" s="42" t="s">
        <v>1943</v>
      </c>
      <c r="N83" s="39">
        <v>0</v>
      </c>
      <c r="O83" s="42" t="s">
        <v>1943</v>
      </c>
      <c r="P83" s="42" t="s">
        <v>1943</v>
      </c>
      <c r="Q83" s="39">
        <v>1</v>
      </c>
      <c r="R83" s="42" t="s">
        <v>1942</v>
      </c>
      <c r="S83" s="42" t="s">
        <v>1943</v>
      </c>
      <c r="T83" s="39">
        <v>1</v>
      </c>
      <c r="U83" s="42" t="s">
        <v>1947</v>
      </c>
      <c r="V83" s="42" t="s">
        <v>1948</v>
      </c>
      <c r="W83" s="39">
        <v>1</v>
      </c>
      <c r="X83" s="42" t="s">
        <v>1949</v>
      </c>
      <c r="Y83" s="42" t="s">
        <v>1948</v>
      </c>
      <c r="Z83" s="39">
        <v>2</v>
      </c>
      <c r="AA83" s="41">
        <f t="shared" si="6"/>
        <v>1</v>
      </c>
      <c r="AB83" s="39" t="str">
        <f t="shared" si="4"/>
        <v>BAIK</v>
      </c>
      <c r="AC83" s="42" t="str">
        <f t="shared" si="7"/>
        <v>PEMELIHARAAN RUTIN *)</v>
      </c>
    </row>
    <row r="84" spans="2:29" ht="15" hidden="1" x14ac:dyDescent="0.3">
      <c r="B84" s="39">
        <f t="shared" si="5"/>
        <v>71</v>
      </c>
      <c r="C84" s="26">
        <v>24045001</v>
      </c>
      <c r="D84" s="27" t="s">
        <v>1537</v>
      </c>
      <c r="E84" s="27" t="s">
        <v>1708</v>
      </c>
      <c r="F84" s="1" t="s">
        <v>1709</v>
      </c>
      <c r="G84" s="4" t="s">
        <v>1826</v>
      </c>
      <c r="H84" s="4" t="s">
        <v>1826</v>
      </c>
      <c r="I84" s="40">
        <v>10.8</v>
      </c>
      <c r="J84" s="40">
        <v>4.9000000000000004</v>
      </c>
      <c r="K84" s="41">
        <v>1</v>
      </c>
      <c r="L84" s="42" t="s">
        <v>1907</v>
      </c>
      <c r="M84" s="42" t="s">
        <v>1943</v>
      </c>
      <c r="N84" s="39">
        <v>1</v>
      </c>
      <c r="O84" s="42" t="s">
        <v>1943</v>
      </c>
      <c r="P84" s="42" t="s">
        <v>1946</v>
      </c>
      <c r="Q84" s="39">
        <v>2</v>
      </c>
      <c r="R84" s="42" t="s">
        <v>1942</v>
      </c>
      <c r="S84" s="42" t="s">
        <v>1943</v>
      </c>
      <c r="T84" s="39">
        <v>2</v>
      </c>
      <c r="U84" s="42" t="s">
        <v>1947</v>
      </c>
      <c r="V84" s="42" t="s">
        <v>1948</v>
      </c>
      <c r="W84" s="39">
        <v>2</v>
      </c>
      <c r="X84" s="42" t="s">
        <v>1949</v>
      </c>
      <c r="Y84" s="42" t="s">
        <v>1948</v>
      </c>
      <c r="Z84" s="39">
        <v>2</v>
      </c>
      <c r="AA84" s="41">
        <f t="shared" si="6"/>
        <v>1.8</v>
      </c>
      <c r="AB84" s="39" t="str">
        <f t="shared" si="4"/>
        <v>SEDANG</v>
      </c>
      <c r="AC84" s="42" t="str">
        <f t="shared" si="7"/>
        <v>PERBAIKAN/REHABILITASI</v>
      </c>
    </row>
    <row r="85" spans="2:29" ht="15" x14ac:dyDescent="0.3">
      <c r="B85" s="39">
        <f t="shared" si="5"/>
        <v>72</v>
      </c>
      <c r="C85" s="26">
        <v>24047001</v>
      </c>
      <c r="D85" s="27" t="s">
        <v>1538</v>
      </c>
      <c r="E85" s="27" t="s">
        <v>1710</v>
      </c>
      <c r="F85" s="1" t="s">
        <v>1711</v>
      </c>
      <c r="G85" s="4" t="s">
        <v>1858</v>
      </c>
      <c r="H85" s="4" t="s">
        <v>1859</v>
      </c>
      <c r="I85" s="40">
        <v>9</v>
      </c>
      <c r="J85" s="40">
        <v>4.5</v>
      </c>
      <c r="K85" s="41">
        <v>1</v>
      </c>
      <c r="L85" s="42" t="s">
        <v>1925</v>
      </c>
      <c r="M85" s="42" t="s">
        <v>1943</v>
      </c>
      <c r="N85" s="39">
        <v>5</v>
      </c>
      <c r="O85" s="42" t="s">
        <v>1943</v>
      </c>
      <c r="P85" s="42" t="s">
        <v>1946</v>
      </c>
      <c r="Q85" s="39">
        <v>5</v>
      </c>
      <c r="R85" s="42" t="s">
        <v>1942</v>
      </c>
      <c r="S85" s="42" t="s">
        <v>1943</v>
      </c>
      <c r="T85" s="39">
        <v>5</v>
      </c>
      <c r="U85" s="42" t="s">
        <v>1947</v>
      </c>
      <c r="V85" s="42" t="s">
        <v>1948</v>
      </c>
      <c r="W85" s="39">
        <v>5</v>
      </c>
      <c r="X85" s="42" t="s">
        <v>1949</v>
      </c>
      <c r="Y85" s="42" t="s">
        <v>1948</v>
      </c>
      <c r="Z85" s="39">
        <v>5</v>
      </c>
      <c r="AA85" s="41">
        <f t="shared" si="6"/>
        <v>5</v>
      </c>
      <c r="AB85" s="39" t="str">
        <f t="shared" si="4"/>
        <v>RUNTUH</v>
      </c>
      <c r="AC85" s="42" t="str">
        <f t="shared" si="7"/>
        <v>PEMBANGUNAN JEMBATAN BARU</v>
      </c>
    </row>
    <row r="86" spans="2:29" ht="15" hidden="1" x14ac:dyDescent="0.3">
      <c r="B86" s="39">
        <f t="shared" si="5"/>
        <v>73</v>
      </c>
      <c r="C86" s="26">
        <v>24048001</v>
      </c>
      <c r="D86" s="27" t="s">
        <v>1539</v>
      </c>
      <c r="E86" s="27" t="s">
        <v>1712</v>
      </c>
      <c r="F86" s="1" t="s">
        <v>1713</v>
      </c>
      <c r="G86" s="4" t="s">
        <v>1858</v>
      </c>
      <c r="H86" s="4" t="s">
        <v>1860</v>
      </c>
      <c r="I86" s="40">
        <v>11.5</v>
      </c>
      <c r="J86" s="40">
        <v>5.0999999999999996</v>
      </c>
      <c r="K86" s="41">
        <v>1</v>
      </c>
      <c r="L86" s="42" t="s">
        <v>1907</v>
      </c>
      <c r="M86" s="42" t="s">
        <v>1943</v>
      </c>
      <c r="N86" s="39">
        <v>3</v>
      </c>
      <c r="O86" s="42" t="s">
        <v>1943</v>
      </c>
      <c r="P86" s="42" t="s">
        <v>1943</v>
      </c>
      <c r="Q86" s="39">
        <v>2</v>
      </c>
      <c r="R86" s="42" t="s">
        <v>1942</v>
      </c>
      <c r="S86" s="42" t="s">
        <v>1943</v>
      </c>
      <c r="T86" s="39">
        <v>3</v>
      </c>
      <c r="U86" s="42" t="s">
        <v>1947</v>
      </c>
      <c r="V86" s="42" t="s">
        <v>1948</v>
      </c>
      <c r="W86" s="39">
        <v>3</v>
      </c>
      <c r="X86" s="42" t="s">
        <v>1949</v>
      </c>
      <c r="Y86" s="42" t="s">
        <v>1948</v>
      </c>
      <c r="Z86" s="39">
        <v>3</v>
      </c>
      <c r="AA86" s="41">
        <f t="shared" si="6"/>
        <v>2.8</v>
      </c>
      <c r="AB86" s="39" t="str">
        <f t="shared" si="4"/>
        <v>RUSAK RINGAN</v>
      </c>
      <c r="AC86" s="42" t="str">
        <f t="shared" si="7"/>
        <v>REHABILITASI</v>
      </c>
    </row>
    <row r="87" spans="2:29" ht="15" hidden="1" x14ac:dyDescent="0.3">
      <c r="B87" s="39">
        <f t="shared" si="5"/>
        <v>74</v>
      </c>
      <c r="C87" s="26">
        <v>24048002</v>
      </c>
      <c r="D87" s="27" t="s">
        <v>1506</v>
      </c>
      <c r="E87" s="27" t="s">
        <v>1712</v>
      </c>
      <c r="F87" s="1" t="s">
        <v>1714</v>
      </c>
      <c r="G87" s="4" t="s">
        <v>1858</v>
      </c>
      <c r="H87" s="4" t="s">
        <v>1860</v>
      </c>
      <c r="I87" s="40">
        <v>13.2</v>
      </c>
      <c r="J87" s="40">
        <v>6.1</v>
      </c>
      <c r="K87" s="41">
        <v>1</v>
      </c>
      <c r="L87" s="42" t="s">
        <v>1907</v>
      </c>
      <c r="M87" s="42" t="s">
        <v>1943</v>
      </c>
      <c r="N87" s="39">
        <v>2</v>
      </c>
      <c r="O87" s="42" t="s">
        <v>1943</v>
      </c>
      <c r="P87" s="42" t="s">
        <v>1943</v>
      </c>
      <c r="Q87" s="39">
        <v>1</v>
      </c>
      <c r="R87" s="42" t="s">
        <v>1942</v>
      </c>
      <c r="S87" s="42" t="s">
        <v>1943</v>
      </c>
      <c r="T87" s="39">
        <v>3</v>
      </c>
      <c r="U87" s="42" t="s">
        <v>1947</v>
      </c>
      <c r="V87" s="42" t="s">
        <v>1948</v>
      </c>
      <c r="W87" s="39">
        <v>1</v>
      </c>
      <c r="X87" s="42" t="s">
        <v>1949</v>
      </c>
      <c r="Y87" s="42" t="s">
        <v>1948</v>
      </c>
      <c r="Z87" s="39">
        <v>1</v>
      </c>
      <c r="AA87" s="41">
        <f t="shared" si="6"/>
        <v>1.6</v>
      </c>
      <c r="AB87" s="39" t="str">
        <f t="shared" si="4"/>
        <v>SEDANG</v>
      </c>
      <c r="AC87" s="42" t="str">
        <f t="shared" si="7"/>
        <v>PERBAIKAN/REHABILITASI</v>
      </c>
    </row>
    <row r="88" spans="2:29" ht="15" hidden="1" x14ac:dyDescent="0.3">
      <c r="B88" s="39">
        <f t="shared" si="5"/>
        <v>75</v>
      </c>
      <c r="C88" s="26">
        <v>24048003</v>
      </c>
      <c r="D88" s="27" t="s">
        <v>1499</v>
      </c>
      <c r="E88" s="27" t="s">
        <v>1712</v>
      </c>
      <c r="F88" s="1" t="s">
        <v>1715</v>
      </c>
      <c r="G88" s="4" t="s">
        <v>1858</v>
      </c>
      <c r="H88" s="4" t="s">
        <v>1861</v>
      </c>
      <c r="I88" s="40">
        <v>6.9</v>
      </c>
      <c r="J88" s="40">
        <v>4.2</v>
      </c>
      <c r="K88" s="41">
        <v>1</v>
      </c>
      <c r="L88" s="42" t="s">
        <v>1925</v>
      </c>
      <c r="M88" s="42" t="s">
        <v>1943</v>
      </c>
      <c r="N88" s="39">
        <v>2</v>
      </c>
      <c r="O88" s="42" t="s">
        <v>1943</v>
      </c>
      <c r="P88" s="42" t="s">
        <v>1943</v>
      </c>
      <c r="Q88" s="39">
        <v>2</v>
      </c>
      <c r="R88" s="42" t="s">
        <v>1942</v>
      </c>
      <c r="S88" s="42" t="s">
        <v>1943</v>
      </c>
      <c r="T88" s="39">
        <v>3</v>
      </c>
      <c r="U88" s="42" t="s">
        <v>1947</v>
      </c>
      <c r="V88" s="42" t="s">
        <v>1948</v>
      </c>
      <c r="W88" s="39">
        <v>2</v>
      </c>
      <c r="X88" s="42" t="s">
        <v>1949</v>
      </c>
      <c r="Y88" s="42" t="s">
        <v>1948</v>
      </c>
      <c r="Z88" s="39">
        <v>2</v>
      </c>
      <c r="AA88" s="41">
        <f t="shared" si="6"/>
        <v>2.2000000000000002</v>
      </c>
      <c r="AB88" s="39" t="str">
        <f t="shared" si="4"/>
        <v>SEDANG</v>
      </c>
      <c r="AC88" s="42" t="str">
        <f t="shared" si="7"/>
        <v>PERBAIKAN/REHABILITASI</v>
      </c>
    </row>
    <row r="89" spans="2:29" ht="15" hidden="1" x14ac:dyDescent="0.3">
      <c r="B89" s="39">
        <f t="shared" si="5"/>
        <v>76</v>
      </c>
      <c r="C89" s="26">
        <v>24049001</v>
      </c>
      <c r="D89" s="27" t="s">
        <v>1540</v>
      </c>
      <c r="E89" s="27" t="s">
        <v>1716</v>
      </c>
      <c r="F89" s="1" t="s">
        <v>1717</v>
      </c>
      <c r="G89" s="4" t="s">
        <v>1858</v>
      </c>
      <c r="H89" s="4" t="s">
        <v>1862</v>
      </c>
      <c r="I89" s="40">
        <v>17.600000000000001</v>
      </c>
      <c r="J89" s="40">
        <v>5.6</v>
      </c>
      <c r="K89" s="41">
        <v>1</v>
      </c>
      <c r="L89" s="42" t="s">
        <v>1907</v>
      </c>
      <c r="M89" s="42" t="s">
        <v>1943</v>
      </c>
      <c r="N89" s="39">
        <v>1</v>
      </c>
      <c r="O89" s="42" t="s">
        <v>1943</v>
      </c>
      <c r="P89" s="42" t="s">
        <v>1943</v>
      </c>
      <c r="Q89" s="39">
        <v>2</v>
      </c>
      <c r="R89" s="42" t="s">
        <v>1942</v>
      </c>
      <c r="S89" s="42" t="s">
        <v>1943</v>
      </c>
      <c r="T89" s="39">
        <v>2</v>
      </c>
      <c r="U89" s="42" t="s">
        <v>1947</v>
      </c>
      <c r="V89" s="42" t="s">
        <v>1948</v>
      </c>
      <c r="W89" s="39">
        <v>4</v>
      </c>
      <c r="X89" s="42" t="s">
        <v>1949</v>
      </c>
      <c r="Y89" s="42" t="s">
        <v>1948</v>
      </c>
      <c r="Z89" s="39">
        <v>4</v>
      </c>
      <c r="AA89" s="41">
        <f t="shared" si="6"/>
        <v>2.6</v>
      </c>
      <c r="AB89" s="39" t="str">
        <f t="shared" si="4"/>
        <v>RUSAK RINGAN</v>
      </c>
      <c r="AC89" s="42" t="str">
        <f t="shared" si="7"/>
        <v>REHABILITASI</v>
      </c>
    </row>
    <row r="90" spans="2:29" ht="15" hidden="1" x14ac:dyDescent="0.3">
      <c r="B90" s="39">
        <f t="shared" si="5"/>
        <v>77</v>
      </c>
      <c r="C90" s="26">
        <v>24049002</v>
      </c>
      <c r="D90" s="27" t="s">
        <v>1541</v>
      </c>
      <c r="E90" s="27" t="s">
        <v>1716</v>
      </c>
      <c r="F90" s="1" t="s">
        <v>1718</v>
      </c>
      <c r="G90" s="4" t="s">
        <v>1858</v>
      </c>
      <c r="H90" s="4" t="s">
        <v>1862</v>
      </c>
      <c r="I90" s="40">
        <v>17.399999999999999</v>
      </c>
      <c r="J90" s="40">
        <v>6.4</v>
      </c>
      <c r="K90" s="41">
        <v>1</v>
      </c>
      <c r="L90" s="42" t="s">
        <v>1920</v>
      </c>
      <c r="M90" s="42" t="s">
        <v>1942</v>
      </c>
      <c r="N90" s="39">
        <v>1</v>
      </c>
      <c r="O90" s="42" t="s">
        <v>1943</v>
      </c>
      <c r="P90" s="42" t="s">
        <v>1943</v>
      </c>
      <c r="Q90" s="39">
        <v>1</v>
      </c>
      <c r="R90" s="42" t="s">
        <v>1942</v>
      </c>
      <c r="S90" s="42" t="s">
        <v>1943</v>
      </c>
      <c r="T90" s="39">
        <v>1</v>
      </c>
      <c r="U90" s="42" t="s">
        <v>1947</v>
      </c>
      <c r="V90" s="42" t="s">
        <v>1948</v>
      </c>
      <c r="W90" s="39">
        <v>1</v>
      </c>
      <c r="X90" s="42" t="s">
        <v>1949</v>
      </c>
      <c r="Y90" s="42" t="s">
        <v>1948</v>
      </c>
      <c r="Z90" s="39">
        <v>3</v>
      </c>
      <c r="AA90" s="41">
        <f t="shared" si="6"/>
        <v>1.4</v>
      </c>
      <c r="AB90" s="39" t="str">
        <f t="shared" si="4"/>
        <v>BAIK</v>
      </c>
      <c r="AC90" s="42" t="str">
        <f t="shared" si="7"/>
        <v>PEMELIHARAAN RUTIN *)</v>
      </c>
    </row>
    <row r="91" spans="2:29" ht="15" hidden="1" x14ac:dyDescent="0.3">
      <c r="B91" s="39">
        <f t="shared" si="5"/>
        <v>78</v>
      </c>
      <c r="C91" s="26">
        <v>24049003</v>
      </c>
      <c r="D91" s="27" t="s">
        <v>1542</v>
      </c>
      <c r="E91" s="27" t="s">
        <v>1716</v>
      </c>
      <c r="F91" s="1" t="s">
        <v>1719</v>
      </c>
      <c r="G91" s="4" t="s">
        <v>1858</v>
      </c>
      <c r="H91" s="4" t="s">
        <v>1863</v>
      </c>
      <c r="I91" s="40">
        <v>19.8</v>
      </c>
      <c r="J91" s="40">
        <v>6</v>
      </c>
      <c r="K91" s="41">
        <v>1</v>
      </c>
      <c r="L91" s="42" t="s">
        <v>1907</v>
      </c>
      <c r="M91" s="42" t="s">
        <v>1943</v>
      </c>
      <c r="N91" s="39">
        <v>1</v>
      </c>
      <c r="O91" s="42" t="s">
        <v>1943</v>
      </c>
      <c r="P91" s="42" t="s">
        <v>1943</v>
      </c>
      <c r="Q91" s="39">
        <v>1</v>
      </c>
      <c r="R91" s="42" t="s">
        <v>1942</v>
      </c>
      <c r="S91" s="42" t="s">
        <v>1943</v>
      </c>
      <c r="T91" s="39">
        <v>1</v>
      </c>
      <c r="U91" s="42" t="s">
        <v>1947</v>
      </c>
      <c r="V91" s="42" t="s">
        <v>1948</v>
      </c>
      <c r="W91" s="39">
        <v>1</v>
      </c>
      <c r="X91" s="42" t="s">
        <v>1949</v>
      </c>
      <c r="Y91" s="42" t="s">
        <v>1948</v>
      </c>
      <c r="Z91" s="39">
        <v>1</v>
      </c>
      <c r="AA91" s="41">
        <f t="shared" si="6"/>
        <v>1</v>
      </c>
      <c r="AB91" s="39" t="str">
        <f t="shared" si="4"/>
        <v>BAIK</v>
      </c>
      <c r="AC91" s="42" t="str">
        <f t="shared" si="7"/>
        <v>PEMELIHARAAN RUTIN *)</v>
      </c>
    </row>
    <row r="92" spans="2:29" ht="15" hidden="1" x14ac:dyDescent="0.3">
      <c r="B92" s="39">
        <f t="shared" si="5"/>
        <v>79</v>
      </c>
      <c r="C92" s="26">
        <v>24049004</v>
      </c>
      <c r="D92" s="27" t="s">
        <v>1543</v>
      </c>
      <c r="E92" s="27" t="s">
        <v>1716</v>
      </c>
      <c r="F92" s="1" t="s">
        <v>1720</v>
      </c>
      <c r="G92" s="4" t="s">
        <v>1858</v>
      </c>
      <c r="H92" s="4" t="s">
        <v>1863</v>
      </c>
      <c r="I92" s="40">
        <v>14.8</v>
      </c>
      <c r="J92" s="40">
        <v>5.7</v>
      </c>
      <c r="K92" s="41">
        <v>1</v>
      </c>
      <c r="L92" s="42" t="s">
        <v>1907</v>
      </c>
      <c r="M92" s="42" t="s">
        <v>1943</v>
      </c>
      <c r="N92" s="39">
        <v>1</v>
      </c>
      <c r="O92" s="42" t="s">
        <v>1943</v>
      </c>
      <c r="P92" s="42" t="s">
        <v>1943</v>
      </c>
      <c r="Q92" s="39">
        <v>1</v>
      </c>
      <c r="R92" s="42" t="s">
        <v>1942</v>
      </c>
      <c r="S92" s="42" t="s">
        <v>1943</v>
      </c>
      <c r="T92" s="39">
        <v>1</v>
      </c>
      <c r="U92" s="42" t="s">
        <v>1947</v>
      </c>
      <c r="V92" s="42" t="s">
        <v>1948</v>
      </c>
      <c r="W92" s="39">
        <v>1</v>
      </c>
      <c r="X92" s="42" t="s">
        <v>1949</v>
      </c>
      <c r="Y92" s="42" t="s">
        <v>1948</v>
      </c>
      <c r="Z92" s="39">
        <v>1</v>
      </c>
      <c r="AA92" s="41">
        <f t="shared" si="6"/>
        <v>1</v>
      </c>
      <c r="AB92" s="39" t="str">
        <f t="shared" si="4"/>
        <v>BAIK</v>
      </c>
      <c r="AC92" s="42" t="str">
        <f t="shared" si="7"/>
        <v>PEMELIHARAAN RUTIN *)</v>
      </c>
    </row>
    <row r="93" spans="2:29" ht="15" hidden="1" x14ac:dyDescent="0.3">
      <c r="B93" s="39">
        <f t="shared" si="5"/>
        <v>80</v>
      </c>
      <c r="C93" s="26">
        <v>24050001</v>
      </c>
      <c r="D93" s="27" t="s">
        <v>1544</v>
      </c>
      <c r="E93" s="27" t="s">
        <v>1721</v>
      </c>
      <c r="F93" s="1" t="s">
        <v>1722</v>
      </c>
      <c r="G93" s="4" t="s">
        <v>1858</v>
      </c>
      <c r="H93" s="4" t="s">
        <v>1861</v>
      </c>
      <c r="I93" s="40">
        <v>11.5</v>
      </c>
      <c r="J93" s="40">
        <v>5.6</v>
      </c>
      <c r="K93" s="41">
        <v>1</v>
      </c>
      <c r="L93" s="42" t="s">
        <v>1907</v>
      </c>
      <c r="M93" s="42" t="s">
        <v>1943</v>
      </c>
      <c r="N93" s="39">
        <v>1</v>
      </c>
      <c r="O93" s="42" t="s">
        <v>1943</v>
      </c>
      <c r="P93" s="42" t="s">
        <v>1945</v>
      </c>
      <c r="Q93" s="39">
        <v>1</v>
      </c>
      <c r="R93" s="42" t="s">
        <v>1942</v>
      </c>
      <c r="S93" s="42" t="s">
        <v>1943</v>
      </c>
      <c r="T93" s="39">
        <v>1</v>
      </c>
      <c r="U93" s="42" t="s">
        <v>1947</v>
      </c>
      <c r="V93" s="42" t="s">
        <v>1948</v>
      </c>
      <c r="W93" s="39">
        <v>1</v>
      </c>
      <c r="X93" s="42" t="s">
        <v>1949</v>
      </c>
      <c r="Y93" s="42" t="s">
        <v>1948</v>
      </c>
      <c r="Z93" s="39">
        <v>1</v>
      </c>
      <c r="AA93" s="41">
        <f t="shared" si="6"/>
        <v>1</v>
      </c>
      <c r="AB93" s="39" t="str">
        <f t="shared" si="4"/>
        <v>BAIK</v>
      </c>
      <c r="AC93" s="42" t="str">
        <f t="shared" si="7"/>
        <v>PEMELIHARAAN RUTIN *)</v>
      </c>
    </row>
    <row r="94" spans="2:29" ht="15" hidden="1" x14ac:dyDescent="0.3">
      <c r="B94" s="39">
        <f t="shared" si="5"/>
        <v>81</v>
      </c>
      <c r="C94" s="26">
        <v>24050002</v>
      </c>
      <c r="D94" s="27" t="s">
        <v>1545</v>
      </c>
      <c r="E94" s="27" t="s">
        <v>1721</v>
      </c>
      <c r="F94" s="1" t="s">
        <v>1723</v>
      </c>
      <c r="G94" s="4" t="s">
        <v>1858</v>
      </c>
      <c r="H94" s="4" t="s">
        <v>1861</v>
      </c>
      <c r="I94" s="40">
        <v>19.2</v>
      </c>
      <c r="J94" s="40">
        <v>5.5</v>
      </c>
      <c r="K94" s="41">
        <v>1</v>
      </c>
      <c r="L94" s="42" t="s">
        <v>1907</v>
      </c>
      <c r="M94" s="42" t="s">
        <v>1943</v>
      </c>
      <c r="N94" s="39">
        <v>1</v>
      </c>
      <c r="O94" s="42" t="s">
        <v>1943</v>
      </c>
      <c r="P94" s="42" t="s">
        <v>1945</v>
      </c>
      <c r="Q94" s="39">
        <v>1</v>
      </c>
      <c r="R94" s="42" t="s">
        <v>1942</v>
      </c>
      <c r="S94" s="42" t="s">
        <v>1943</v>
      </c>
      <c r="T94" s="39">
        <v>1</v>
      </c>
      <c r="U94" s="42" t="s">
        <v>1947</v>
      </c>
      <c r="V94" s="42" t="s">
        <v>1948</v>
      </c>
      <c r="W94" s="39">
        <v>2</v>
      </c>
      <c r="X94" s="42" t="s">
        <v>1949</v>
      </c>
      <c r="Y94" s="42" t="s">
        <v>1948</v>
      </c>
      <c r="Z94" s="39">
        <v>2</v>
      </c>
      <c r="AA94" s="41">
        <f t="shared" si="6"/>
        <v>1.4</v>
      </c>
      <c r="AB94" s="39" t="str">
        <f t="shared" si="4"/>
        <v>BAIK</v>
      </c>
      <c r="AC94" s="42" t="str">
        <f t="shared" si="7"/>
        <v>PEMELIHARAAN RUTIN *)</v>
      </c>
    </row>
    <row r="95" spans="2:29" ht="15" hidden="1" x14ac:dyDescent="0.3">
      <c r="B95" s="39">
        <f t="shared" si="5"/>
        <v>82</v>
      </c>
      <c r="C95" s="26">
        <v>24051001</v>
      </c>
      <c r="D95" s="27" t="s">
        <v>1546</v>
      </c>
      <c r="E95" s="27" t="s">
        <v>1724</v>
      </c>
      <c r="F95" s="1" t="s">
        <v>1725</v>
      </c>
      <c r="G95" s="4" t="s">
        <v>1858</v>
      </c>
      <c r="H95" s="4" t="s">
        <v>1864</v>
      </c>
      <c r="I95" s="40">
        <v>10.199999999999999</v>
      </c>
      <c r="J95" s="40">
        <v>5.4</v>
      </c>
      <c r="K95" s="41">
        <v>1</v>
      </c>
      <c r="L95" s="42" t="s">
        <v>1920</v>
      </c>
      <c r="M95" s="42" t="s">
        <v>1942</v>
      </c>
      <c r="N95" s="39">
        <v>1</v>
      </c>
      <c r="O95" s="42" t="s">
        <v>1943</v>
      </c>
      <c r="P95" s="42" t="s">
        <v>1945</v>
      </c>
      <c r="Q95" s="39">
        <v>1</v>
      </c>
      <c r="R95" s="42" t="s">
        <v>1942</v>
      </c>
      <c r="S95" s="42" t="s">
        <v>1943</v>
      </c>
      <c r="T95" s="39">
        <v>1</v>
      </c>
      <c r="U95" s="42" t="s">
        <v>1947</v>
      </c>
      <c r="V95" s="42" t="s">
        <v>1948</v>
      </c>
      <c r="W95" s="39">
        <v>1</v>
      </c>
      <c r="X95" s="42" t="s">
        <v>1949</v>
      </c>
      <c r="Y95" s="42" t="s">
        <v>1948</v>
      </c>
      <c r="Z95" s="39">
        <v>1</v>
      </c>
      <c r="AA95" s="41">
        <f t="shared" si="6"/>
        <v>1</v>
      </c>
      <c r="AB95" s="39" t="str">
        <f t="shared" si="4"/>
        <v>BAIK</v>
      </c>
      <c r="AC95" s="42" t="str">
        <f t="shared" si="7"/>
        <v>PEMELIHARAAN RUTIN *)</v>
      </c>
    </row>
    <row r="96" spans="2:29" ht="15" hidden="1" x14ac:dyDescent="0.3">
      <c r="B96" s="39">
        <f t="shared" si="5"/>
        <v>83</v>
      </c>
      <c r="C96" s="26">
        <v>24053001</v>
      </c>
      <c r="D96" s="27" t="s">
        <v>1547</v>
      </c>
      <c r="E96" s="27" t="s">
        <v>1726</v>
      </c>
      <c r="F96" s="1" t="s">
        <v>1727</v>
      </c>
      <c r="G96" s="4" t="s">
        <v>1865</v>
      </c>
      <c r="H96" s="4" t="s">
        <v>1866</v>
      </c>
      <c r="I96" s="40">
        <v>9.5</v>
      </c>
      <c r="J96" s="40">
        <v>4.7</v>
      </c>
      <c r="K96" s="41">
        <v>1</v>
      </c>
      <c r="L96" s="42" t="s">
        <v>1907</v>
      </c>
      <c r="M96" s="42" t="s">
        <v>1943</v>
      </c>
      <c r="N96" s="39">
        <v>1</v>
      </c>
      <c r="O96" s="42" t="s">
        <v>1943</v>
      </c>
      <c r="P96" s="42" t="s">
        <v>1945</v>
      </c>
      <c r="Q96" s="39">
        <v>1</v>
      </c>
      <c r="R96" s="42" t="s">
        <v>1942</v>
      </c>
      <c r="S96" s="42" t="s">
        <v>1943</v>
      </c>
      <c r="T96" s="39">
        <v>1</v>
      </c>
      <c r="U96" s="42" t="s">
        <v>1947</v>
      </c>
      <c r="V96" s="42" t="s">
        <v>1948</v>
      </c>
      <c r="W96" s="39">
        <v>1</v>
      </c>
      <c r="X96" s="42" t="s">
        <v>1949</v>
      </c>
      <c r="Y96" s="42" t="s">
        <v>1948</v>
      </c>
      <c r="Z96" s="39">
        <v>2</v>
      </c>
      <c r="AA96" s="41">
        <f t="shared" si="6"/>
        <v>1.2</v>
      </c>
      <c r="AB96" s="39" t="str">
        <f t="shared" si="4"/>
        <v>BAIK</v>
      </c>
      <c r="AC96" s="42" t="str">
        <f t="shared" si="7"/>
        <v>PEMELIHARAAN RUTIN *)</v>
      </c>
    </row>
    <row r="97" spans="2:29" ht="15" hidden="1" x14ac:dyDescent="0.3">
      <c r="B97" s="39">
        <f t="shared" si="5"/>
        <v>84</v>
      </c>
      <c r="C97" s="26">
        <v>24053002</v>
      </c>
      <c r="D97" s="27" t="s">
        <v>1548</v>
      </c>
      <c r="E97" s="27" t="s">
        <v>1726</v>
      </c>
      <c r="F97" s="1" t="s">
        <v>1728</v>
      </c>
      <c r="G97" s="4" t="s">
        <v>1865</v>
      </c>
      <c r="H97" s="4" t="s">
        <v>1866</v>
      </c>
      <c r="I97" s="40">
        <v>9.3000000000000007</v>
      </c>
      <c r="J97" s="40">
        <v>4.7</v>
      </c>
      <c r="K97" s="41">
        <v>1</v>
      </c>
      <c r="L97" s="42" t="s">
        <v>1907</v>
      </c>
      <c r="M97" s="42" t="s">
        <v>1943</v>
      </c>
      <c r="N97" s="39">
        <v>1</v>
      </c>
      <c r="O97" s="42" t="s">
        <v>1943</v>
      </c>
      <c r="P97" s="42" t="s">
        <v>1945</v>
      </c>
      <c r="Q97" s="39">
        <v>2</v>
      </c>
      <c r="R97" s="42" t="s">
        <v>1942</v>
      </c>
      <c r="S97" s="42" t="s">
        <v>1943</v>
      </c>
      <c r="T97" s="39">
        <v>2</v>
      </c>
      <c r="U97" s="42" t="s">
        <v>1947</v>
      </c>
      <c r="V97" s="42" t="s">
        <v>1948</v>
      </c>
      <c r="W97" s="39">
        <v>4</v>
      </c>
      <c r="X97" s="42" t="s">
        <v>1949</v>
      </c>
      <c r="Y97" s="42" t="s">
        <v>1948</v>
      </c>
      <c r="Z97" s="39">
        <v>4</v>
      </c>
      <c r="AA97" s="41">
        <f t="shared" si="6"/>
        <v>2.6</v>
      </c>
      <c r="AB97" s="39" t="str">
        <f t="shared" si="4"/>
        <v>RUSAK RINGAN</v>
      </c>
      <c r="AC97" s="42" t="str">
        <f t="shared" si="7"/>
        <v>REHABILITASI</v>
      </c>
    </row>
    <row r="98" spans="2:29" ht="15" hidden="1" x14ac:dyDescent="0.3">
      <c r="B98" s="39">
        <f t="shared" si="5"/>
        <v>85</v>
      </c>
      <c r="C98" s="26">
        <v>24055001</v>
      </c>
      <c r="D98" s="27" t="s">
        <v>1549</v>
      </c>
      <c r="E98" s="27" t="s">
        <v>1729</v>
      </c>
      <c r="F98" s="1" t="s">
        <v>1730</v>
      </c>
      <c r="G98" s="4" t="s">
        <v>1865</v>
      </c>
      <c r="H98" s="4" t="s">
        <v>1867</v>
      </c>
      <c r="I98" s="40">
        <v>8.6999999999999993</v>
      </c>
      <c r="J98" s="40">
        <v>4.8</v>
      </c>
      <c r="K98" s="41">
        <v>1</v>
      </c>
      <c r="L98" s="42" t="s">
        <v>1907</v>
      </c>
      <c r="M98" s="42" t="s">
        <v>1943</v>
      </c>
      <c r="N98" s="39">
        <v>1</v>
      </c>
      <c r="O98" s="42" t="s">
        <v>1943</v>
      </c>
      <c r="P98" s="42" t="s">
        <v>1945</v>
      </c>
      <c r="Q98" s="39">
        <v>1</v>
      </c>
      <c r="R98" s="42" t="s">
        <v>1942</v>
      </c>
      <c r="S98" s="42" t="s">
        <v>1943</v>
      </c>
      <c r="T98" s="39">
        <v>2</v>
      </c>
      <c r="U98" s="42" t="s">
        <v>1947</v>
      </c>
      <c r="V98" s="42" t="s">
        <v>1948</v>
      </c>
      <c r="W98" s="39">
        <v>3</v>
      </c>
      <c r="X98" s="42" t="s">
        <v>1949</v>
      </c>
      <c r="Y98" s="42" t="s">
        <v>1948</v>
      </c>
      <c r="Z98" s="39">
        <v>3</v>
      </c>
      <c r="AA98" s="41">
        <f t="shared" si="6"/>
        <v>2</v>
      </c>
      <c r="AB98" s="39" t="str">
        <f t="shared" si="4"/>
        <v>SEDANG</v>
      </c>
      <c r="AC98" s="42" t="str">
        <f t="shared" si="7"/>
        <v>PERBAIKAN/REHABILITASI</v>
      </c>
    </row>
    <row r="99" spans="2:29" ht="15" hidden="1" x14ac:dyDescent="0.3">
      <c r="B99" s="39">
        <f t="shared" si="5"/>
        <v>86</v>
      </c>
      <c r="C99" s="26">
        <v>24055002</v>
      </c>
      <c r="D99" s="27" t="s">
        <v>1550</v>
      </c>
      <c r="E99" s="27" t="s">
        <v>1729</v>
      </c>
      <c r="F99" s="1" t="s">
        <v>1731</v>
      </c>
      <c r="G99" s="4" t="s">
        <v>1865</v>
      </c>
      <c r="H99" s="4" t="s">
        <v>1867</v>
      </c>
      <c r="I99" s="40">
        <v>11.5</v>
      </c>
      <c r="J99" s="40">
        <v>4.5</v>
      </c>
      <c r="K99" s="41">
        <v>1</v>
      </c>
      <c r="L99" s="42" t="s">
        <v>1907</v>
      </c>
      <c r="M99" s="42" t="s">
        <v>1943</v>
      </c>
      <c r="N99" s="39">
        <v>2</v>
      </c>
      <c r="O99" s="42" t="s">
        <v>1943</v>
      </c>
      <c r="P99" s="42" t="s">
        <v>1943</v>
      </c>
      <c r="Q99" s="39">
        <v>4</v>
      </c>
      <c r="R99" s="42" t="s">
        <v>1942</v>
      </c>
      <c r="S99" s="42" t="s">
        <v>1943</v>
      </c>
      <c r="T99" s="39">
        <v>2</v>
      </c>
      <c r="U99" s="42" t="s">
        <v>1947</v>
      </c>
      <c r="V99" s="42" t="s">
        <v>1948</v>
      </c>
      <c r="W99" s="39">
        <v>2</v>
      </c>
      <c r="X99" s="42" t="s">
        <v>1949</v>
      </c>
      <c r="Y99" s="42" t="s">
        <v>1948</v>
      </c>
      <c r="Z99" s="39">
        <v>3</v>
      </c>
      <c r="AA99" s="41">
        <f t="shared" si="6"/>
        <v>2.6</v>
      </c>
      <c r="AB99" s="39" t="str">
        <f t="shared" si="4"/>
        <v>RUSAK RINGAN</v>
      </c>
      <c r="AC99" s="42" t="str">
        <f t="shared" si="7"/>
        <v>REHABILITASI</v>
      </c>
    </row>
    <row r="100" spans="2:29" ht="15" hidden="1" x14ac:dyDescent="0.3">
      <c r="B100" s="39">
        <f t="shared" si="5"/>
        <v>87</v>
      </c>
      <c r="C100" s="26">
        <v>24055003</v>
      </c>
      <c r="D100" s="27" t="s">
        <v>1551</v>
      </c>
      <c r="E100" s="27" t="s">
        <v>1729</v>
      </c>
      <c r="F100" s="1" t="s">
        <v>1732</v>
      </c>
      <c r="G100" s="4" t="s">
        <v>1865</v>
      </c>
      <c r="H100" s="4" t="s">
        <v>1867</v>
      </c>
      <c r="I100" s="40">
        <v>10.5</v>
      </c>
      <c r="J100" s="40">
        <v>4.45</v>
      </c>
      <c r="K100" s="41">
        <v>1</v>
      </c>
      <c r="L100" s="42" t="s">
        <v>1907</v>
      </c>
      <c r="M100" s="42" t="s">
        <v>1943</v>
      </c>
      <c r="N100" s="39">
        <v>2</v>
      </c>
      <c r="O100" s="42" t="s">
        <v>1943</v>
      </c>
      <c r="P100" s="42" t="s">
        <v>1945</v>
      </c>
      <c r="Q100" s="39">
        <v>2</v>
      </c>
      <c r="R100" s="42" t="s">
        <v>1942</v>
      </c>
      <c r="S100" s="42" t="s">
        <v>1943</v>
      </c>
      <c r="T100" s="39">
        <v>1</v>
      </c>
      <c r="U100" s="42" t="s">
        <v>1947</v>
      </c>
      <c r="V100" s="42" t="s">
        <v>1948</v>
      </c>
      <c r="W100" s="39">
        <v>1</v>
      </c>
      <c r="X100" s="42" t="s">
        <v>1949</v>
      </c>
      <c r="Y100" s="42" t="s">
        <v>1948</v>
      </c>
      <c r="Z100" s="39">
        <v>1</v>
      </c>
      <c r="AA100" s="41">
        <f t="shared" si="6"/>
        <v>1.4</v>
      </c>
      <c r="AB100" s="39" t="str">
        <f t="shared" si="4"/>
        <v>BAIK</v>
      </c>
      <c r="AC100" s="42" t="str">
        <f t="shared" si="7"/>
        <v>PEMELIHARAAN RUTIN *)</v>
      </c>
    </row>
    <row r="101" spans="2:29" ht="15" hidden="1" x14ac:dyDescent="0.3">
      <c r="B101" s="39">
        <f t="shared" si="5"/>
        <v>88</v>
      </c>
      <c r="C101" s="26">
        <v>24055004</v>
      </c>
      <c r="D101" s="27" t="s">
        <v>1552</v>
      </c>
      <c r="E101" s="27" t="s">
        <v>1729</v>
      </c>
      <c r="F101" s="1" t="s">
        <v>1733</v>
      </c>
      <c r="G101" s="4" t="s">
        <v>1865</v>
      </c>
      <c r="H101" s="4" t="s">
        <v>1868</v>
      </c>
      <c r="I101" s="40">
        <v>20</v>
      </c>
      <c r="J101" s="40">
        <v>5.6</v>
      </c>
      <c r="K101" s="41">
        <v>1</v>
      </c>
      <c r="L101" s="42" t="s">
        <v>1907</v>
      </c>
      <c r="M101" s="42" t="s">
        <v>1943</v>
      </c>
      <c r="N101" s="39">
        <v>1</v>
      </c>
      <c r="O101" s="42" t="s">
        <v>1943</v>
      </c>
      <c r="P101" s="42" t="s">
        <v>1945</v>
      </c>
      <c r="Q101" s="39">
        <v>1</v>
      </c>
      <c r="R101" s="42" t="s">
        <v>1942</v>
      </c>
      <c r="S101" s="42" t="s">
        <v>1943</v>
      </c>
      <c r="T101" s="39">
        <v>1</v>
      </c>
      <c r="U101" s="42" t="s">
        <v>1947</v>
      </c>
      <c r="V101" s="42" t="s">
        <v>1948</v>
      </c>
      <c r="W101" s="39">
        <v>1</v>
      </c>
      <c r="X101" s="42" t="s">
        <v>1949</v>
      </c>
      <c r="Y101" s="42" t="s">
        <v>1948</v>
      </c>
      <c r="Z101" s="39">
        <v>1</v>
      </c>
      <c r="AA101" s="41">
        <f t="shared" si="6"/>
        <v>1</v>
      </c>
      <c r="AB101" s="39" t="str">
        <f t="shared" si="4"/>
        <v>BAIK</v>
      </c>
      <c r="AC101" s="42" t="str">
        <f t="shared" si="7"/>
        <v>PEMELIHARAAN RUTIN *)</v>
      </c>
    </row>
    <row r="102" spans="2:29" ht="15" hidden="1" x14ac:dyDescent="0.3">
      <c r="B102" s="39">
        <f t="shared" si="5"/>
        <v>89</v>
      </c>
      <c r="C102" s="26">
        <v>24056001</v>
      </c>
      <c r="D102" s="27" t="s">
        <v>1553</v>
      </c>
      <c r="E102" s="27" t="s">
        <v>1734</v>
      </c>
      <c r="F102" s="1" t="s">
        <v>1735</v>
      </c>
      <c r="G102" s="4" t="s">
        <v>1869</v>
      </c>
      <c r="H102" s="4" t="s">
        <v>1870</v>
      </c>
      <c r="I102" s="40">
        <v>10.3</v>
      </c>
      <c r="J102" s="40">
        <v>4.8</v>
      </c>
      <c r="K102" s="41">
        <v>1</v>
      </c>
      <c r="L102" s="42" t="s">
        <v>1920</v>
      </c>
      <c r="M102" s="42" t="s">
        <v>1942</v>
      </c>
      <c r="N102" s="39">
        <v>1</v>
      </c>
      <c r="O102" s="42" t="s">
        <v>1943</v>
      </c>
      <c r="P102" s="42" t="s">
        <v>1945</v>
      </c>
      <c r="Q102" s="39">
        <v>1</v>
      </c>
      <c r="R102" s="42" t="s">
        <v>1942</v>
      </c>
      <c r="S102" s="42" t="s">
        <v>1943</v>
      </c>
      <c r="T102" s="39">
        <v>1</v>
      </c>
      <c r="U102" s="42" t="s">
        <v>1947</v>
      </c>
      <c r="V102" s="42" t="s">
        <v>1948</v>
      </c>
      <c r="W102" s="39">
        <v>1</v>
      </c>
      <c r="X102" s="42" t="s">
        <v>1949</v>
      </c>
      <c r="Y102" s="42" t="s">
        <v>1948</v>
      </c>
      <c r="Z102" s="39">
        <v>2</v>
      </c>
      <c r="AA102" s="41">
        <f t="shared" si="6"/>
        <v>1.2</v>
      </c>
      <c r="AB102" s="39" t="str">
        <f t="shared" si="4"/>
        <v>BAIK</v>
      </c>
      <c r="AC102" s="42" t="str">
        <f t="shared" si="7"/>
        <v>PEMELIHARAAN RUTIN *)</v>
      </c>
    </row>
    <row r="103" spans="2:29" ht="15" hidden="1" x14ac:dyDescent="0.3">
      <c r="B103" s="39">
        <f t="shared" si="5"/>
        <v>90</v>
      </c>
      <c r="C103" s="26">
        <v>24056002</v>
      </c>
      <c r="D103" s="27" t="s">
        <v>1524</v>
      </c>
      <c r="E103" s="27" t="s">
        <v>1734</v>
      </c>
      <c r="F103" s="1" t="s">
        <v>1736</v>
      </c>
      <c r="G103" s="4" t="s">
        <v>1869</v>
      </c>
      <c r="H103" s="4" t="s">
        <v>1871</v>
      </c>
      <c r="I103" s="40">
        <v>9.6999999999999993</v>
      </c>
      <c r="J103" s="40">
        <v>4.8</v>
      </c>
      <c r="K103" s="41">
        <v>1</v>
      </c>
      <c r="L103" s="42" t="s">
        <v>1920</v>
      </c>
      <c r="M103" s="42" t="s">
        <v>1942</v>
      </c>
      <c r="N103" s="39">
        <v>1</v>
      </c>
      <c r="O103" s="42" t="s">
        <v>1943</v>
      </c>
      <c r="P103" s="42" t="s">
        <v>1945</v>
      </c>
      <c r="Q103" s="39">
        <v>1</v>
      </c>
      <c r="R103" s="42" t="s">
        <v>1942</v>
      </c>
      <c r="S103" s="42" t="s">
        <v>1943</v>
      </c>
      <c r="T103" s="39">
        <v>1</v>
      </c>
      <c r="U103" s="42" t="s">
        <v>1947</v>
      </c>
      <c r="V103" s="42" t="s">
        <v>1948</v>
      </c>
      <c r="W103" s="39">
        <v>1</v>
      </c>
      <c r="X103" s="42" t="s">
        <v>1949</v>
      </c>
      <c r="Y103" s="42" t="s">
        <v>1948</v>
      </c>
      <c r="Z103" s="39">
        <v>1</v>
      </c>
      <c r="AA103" s="41">
        <f t="shared" si="6"/>
        <v>1</v>
      </c>
      <c r="AB103" s="39" t="str">
        <f t="shared" si="4"/>
        <v>BAIK</v>
      </c>
      <c r="AC103" s="42" t="str">
        <f t="shared" si="7"/>
        <v>PEMELIHARAAN RUTIN *)</v>
      </c>
    </row>
    <row r="104" spans="2:29" s="51" customFormat="1" ht="15" hidden="1" x14ac:dyDescent="0.3">
      <c r="B104" s="43">
        <f t="shared" si="5"/>
        <v>91</v>
      </c>
      <c r="C104" s="44">
        <v>24056003</v>
      </c>
      <c r="D104" s="45" t="s">
        <v>1554</v>
      </c>
      <c r="E104" s="45" t="s">
        <v>1734</v>
      </c>
      <c r="F104" s="46" t="s">
        <v>1737</v>
      </c>
      <c r="G104" s="47" t="s">
        <v>1869</v>
      </c>
      <c r="H104" s="47" t="s">
        <v>1872</v>
      </c>
      <c r="I104" s="48">
        <v>10.7</v>
      </c>
      <c r="J104" s="48">
        <v>5.7</v>
      </c>
      <c r="K104" s="49">
        <v>1</v>
      </c>
      <c r="L104" s="50" t="s">
        <v>1920</v>
      </c>
      <c r="M104" s="50" t="s">
        <v>1942</v>
      </c>
      <c r="N104" s="43">
        <v>2</v>
      </c>
      <c r="O104" s="50" t="s">
        <v>1943</v>
      </c>
      <c r="P104" s="50" t="s">
        <v>1945</v>
      </c>
      <c r="Q104" s="43">
        <v>2</v>
      </c>
      <c r="R104" s="50" t="s">
        <v>1942</v>
      </c>
      <c r="S104" s="50" t="s">
        <v>1943</v>
      </c>
      <c r="T104" s="43">
        <v>2</v>
      </c>
      <c r="U104" s="50" t="s">
        <v>1947</v>
      </c>
      <c r="V104" s="50" t="s">
        <v>1948</v>
      </c>
      <c r="W104" s="43">
        <v>3</v>
      </c>
      <c r="X104" s="50" t="s">
        <v>1949</v>
      </c>
      <c r="Y104" s="50" t="s">
        <v>1948</v>
      </c>
      <c r="Z104" s="43">
        <v>4</v>
      </c>
      <c r="AA104" s="49">
        <f t="shared" si="6"/>
        <v>2.6</v>
      </c>
      <c r="AB104" s="43" t="str">
        <f t="shared" si="4"/>
        <v>RUSAK RINGAN</v>
      </c>
      <c r="AC104" s="50" t="str">
        <f t="shared" si="7"/>
        <v>REHABILITASI</v>
      </c>
    </row>
    <row r="105" spans="2:29" s="51" customFormat="1" ht="15" hidden="1" x14ac:dyDescent="0.3">
      <c r="B105" s="43">
        <f t="shared" si="5"/>
        <v>92</v>
      </c>
      <c r="C105" s="44">
        <v>24056004</v>
      </c>
      <c r="D105" s="45" t="s">
        <v>1544</v>
      </c>
      <c r="E105" s="45" t="s">
        <v>1734</v>
      </c>
      <c r="F105" s="46" t="s">
        <v>1738</v>
      </c>
      <c r="G105" s="47" t="s">
        <v>1869</v>
      </c>
      <c r="H105" s="47" t="s">
        <v>1872</v>
      </c>
      <c r="I105" s="48">
        <v>12.9</v>
      </c>
      <c r="J105" s="48">
        <v>4.8</v>
      </c>
      <c r="K105" s="49">
        <v>1</v>
      </c>
      <c r="L105" s="50" t="s">
        <v>1920</v>
      </c>
      <c r="M105" s="50" t="s">
        <v>1942</v>
      </c>
      <c r="N105" s="43">
        <v>2</v>
      </c>
      <c r="O105" s="50" t="s">
        <v>1943</v>
      </c>
      <c r="P105" s="50" t="s">
        <v>1946</v>
      </c>
      <c r="Q105" s="43">
        <v>1</v>
      </c>
      <c r="R105" s="50" t="s">
        <v>1942</v>
      </c>
      <c r="S105" s="50" t="s">
        <v>1943</v>
      </c>
      <c r="T105" s="43">
        <v>3</v>
      </c>
      <c r="U105" s="50" t="s">
        <v>1947</v>
      </c>
      <c r="V105" s="50" t="s">
        <v>1948</v>
      </c>
      <c r="W105" s="43">
        <v>3</v>
      </c>
      <c r="X105" s="50" t="s">
        <v>1949</v>
      </c>
      <c r="Y105" s="50" t="s">
        <v>1948</v>
      </c>
      <c r="Z105" s="43">
        <v>3</v>
      </c>
      <c r="AA105" s="49">
        <f t="shared" si="6"/>
        <v>2.4</v>
      </c>
      <c r="AB105" s="43" t="str">
        <f t="shared" si="4"/>
        <v>SEDANG</v>
      </c>
      <c r="AC105" s="50" t="str">
        <f t="shared" si="7"/>
        <v>PERBAIKAN/REHABILITASI</v>
      </c>
    </row>
    <row r="106" spans="2:29" ht="15" hidden="1" x14ac:dyDescent="0.3">
      <c r="B106" s="39">
        <f t="shared" si="5"/>
        <v>93</v>
      </c>
      <c r="C106" s="26">
        <v>24057001</v>
      </c>
      <c r="D106" s="27" t="s">
        <v>1555</v>
      </c>
      <c r="E106" s="27" t="s">
        <v>1739</v>
      </c>
      <c r="F106" s="1" t="s">
        <v>1740</v>
      </c>
      <c r="G106" s="4" t="s">
        <v>1873</v>
      </c>
      <c r="H106" s="4" t="s">
        <v>1874</v>
      </c>
      <c r="I106" s="40">
        <v>17.600000000000001</v>
      </c>
      <c r="J106" s="40">
        <v>5.85</v>
      </c>
      <c r="K106" s="41">
        <v>1</v>
      </c>
      <c r="L106" s="42" t="s">
        <v>1920</v>
      </c>
      <c r="M106" s="42" t="s">
        <v>1942</v>
      </c>
      <c r="N106" s="39">
        <v>1</v>
      </c>
      <c r="O106" s="42" t="s">
        <v>1943</v>
      </c>
      <c r="P106" s="42" t="s">
        <v>1943</v>
      </c>
      <c r="Q106" s="39">
        <v>1</v>
      </c>
      <c r="R106" s="42" t="s">
        <v>1942</v>
      </c>
      <c r="S106" s="42" t="s">
        <v>1943</v>
      </c>
      <c r="T106" s="39">
        <v>2</v>
      </c>
      <c r="U106" s="42" t="s">
        <v>1947</v>
      </c>
      <c r="V106" s="42" t="s">
        <v>1948</v>
      </c>
      <c r="W106" s="39">
        <v>1</v>
      </c>
      <c r="X106" s="42" t="s">
        <v>1949</v>
      </c>
      <c r="Y106" s="42" t="s">
        <v>1948</v>
      </c>
      <c r="Z106" s="39">
        <v>2</v>
      </c>
      <c r="AA106" s="41">
        <f t="shared" si="6"/>
        <v>1.4</v>
      </c>
      <c r="AB106" s="39" t="str">
        <f t="shared" si="4"/>
        <v>BAIK</v>
      </c>
      <c r="AC106" s="42" t="str">
        <f>IF(AND(AA106&gt;=0,AA106&lt;=0.5),"PEMELIHARAAN RUTIN",IF(AND(AA106&gt;0.06,AA106&lt;=1.5),"PEMELIHARAAN RUTIN *)",IF(AND(AA106&gt;1.5,AA106&lt;=2.5),"PERBAIKAN/REHABILITASI",IF(AND(AA106&gt;2.5,AA106&lt;=3.5),"REHABILITASI",IF(AND(AA106&gt;3.5,AA106&lt;=4.5),"PENGGANTIAN",IF(AND(AA106&gt;4.6,AA106&lt;=5),"PEMBANGUNAN JEMBATAN BARU",0))))))</f>
        <v>PEMELIHARAAN RUTIN *)</v>
      </c>
    </row>
    <row r="107" spans="2:29" s="51" customFormat="1" ht="15" hidden="1" x14ac:dyDescent="0.3">
      <c r="B107" s="43">
        <f t="shared" si="5"/>
        <v>94</v>
      </c>
      <c r="C107" s="44">
        <v>24057002</v>
      </c>
      <c r="D107" s="45" t="s">
        <v>1556</v>
      </c>
      <c r="E107" s="45" t="s">
        <v>1739</v>
      </c>
      <c r="F107" s="46" t="s">
        <v>1741</v>
      </c>
      <c r="G107" s="47" t="s">
        <v>1869</v>
      </c>
      <c r="H107" s="47" t="s">
        <v>1875</v>
      </c>
      <c r="I107" s="48">
        <v>10.9</v>
      </c>
      <c r="J107" s="48">
        <v>5.85</v>
      </c>
      <c r="K107" s="49">
        <v>1</v>
      </c>
      <c r="L107" s="50" t="s">
        <v>1920</v>
      </c>
      <c r="M107" s="50" t="s">
        <v>1942</v>
      </c>
      <c r="N107" s="43">
        <v>2</v>
      </c>
      <c r="O107" s="50" t="s">
        <v>1943</v>
      </c>
      <c r="P107" s="50" t="s">
        <v>1945</v>
      </c>
      <c r="Q107" s="43">
        <v>1</v>
      </c>
      <c r="R107" s="50" t="s">
        <v>1942</v>
      </c>
      <c r="S107" s="50" t="s">
        <v>1943</v>
      </c>
      <c r="T107" s="43">
        <v>1</v>
      </c>
      <c r="U107" s="50" t="s">
        <v>1947</v>
      </c>
      <c r="V107" s="50" t="s">
        <v>1948</v>
      </c>
      <c r="W107" s="43">
        <v>3</v>
      </c>
      <c r="X107" s="50" t="s">
        <v>1949</v>
      </c>
      <c r="Y107" s="50" t="s">
        <v>1948</v>
      </c>
      <c r="Z107" s="43">
        <v>3</v>
      </c>
      <c r="AA107" s="49">
        <f t="shared" si="6"/>
        <v>2</v>
      </c>
      <c r="AB107" s="43" t="str">
        <f t="shared" si="4"/>
        <v>SEDANG</v>
      </c>
      <c r="AC107" s="50" t="str">
        <f t="shared" si="7"/>
        <v>PERBAIKAN/REHABILITASI</v>
      </c>
    </row>
    <row r="108" spans="2:29" s="51" customFormat="1" ht="15" hidden="1" x14ac:dyDescent="0.3">
      <c r="B108" s="43">
        <f t="shared" si="5"/>
        <v>95</v>
      </c>
      <c r="C108" s="44">
        <v>24057003</v>
      </c>
      <c r="D108" s="45" t="s">
        <v>1557</v>
      </c>
      <c r="E108" s="45" t="s">
        <v>1739</v>
      </c>
      <c r="F108" s="46" t="s">
        <v>1742</v>
      </c>
      <c r="G108" s="47" t="s">
        <v>1869</v>
      </c>
      <c r="H108" s="47" t="s">
        <v>1875</v>
      </c>
      <c r="I108" s="48">
        <v>11.13</v>
      </c>
      <c r="J108" s="48">
        <v>5.75</v>
      </c>
      <c r="K108" s="49">
        <v>1</v>
      </c>
      <c r="L108" s="50" t="s">
        <v>1920</v>
      </c>
      <c r="M108" s="50" t="s">
        <v>1942</v>
      </c>
      <c r="N108" s="43">
        <v>1</v>
      </c>
      <c r="O108" s="50" t="s">
        <v>1943</v>
      </c>
      <c r="P108" s="50" t="s">
        <v>1943</v>
      </c>
      <c r="Q108" s="43">
        <v>1</v>
      </c>
      <c r="R108" s="50" t="s">
        <v>1942</v>
      </c>
      <c r="S108" s="50" t="s">
        <v>1943</v>
      </c>
      <c r="T108" s="43">
        <v>1</v>
      </c>
      <c r="U108" s="50" t="s">
        <v>1947</v>
      </c>
      <c r="V108" s="50" t="s">
        <v>1948</v>
      </c>
      <c r="W108" s="43">
        <v>2</v>
      </c>
      <c r="X108" s="50" t="s">
        <v>1949</v>
      </c>
      <c r="Y108" s="50" t="s">
        <v>1948</v>
      </c>
      <c r="Z108" s="43">
        <v>3</v>
      </c>
      <c r="AA108" s="49">
        <f t="shared" si="6"/>
        <v>1.6</v>
      </c>
      <c r="AB108" s="43" t="str">
        <f t="shared" si="4"/>
        <v>SEDANG</v>
      </c>
      <c r="AC108" s="50" t="str">
        <f t="shared" si="7"/>
        <v>PERBAIKAN/REHABILITASI</v>
      </c>
    </row>
    <row r="109" spans="2:29" ht="15" hidden="1" x14ac:dyDescent="0.3">
      <c r="B109" s="39">
        <f t="shared" si="5"/>
        <v>96</v>
      </c>
      <c r="C109" s="26">
        <v>24057004</v>
      </c>
      <c r="D109" s="27" t="s">
        <v>1558</v>
      </c>
      <c r="E109" s="27" t="s">
        <v>1739</v>
      </c>
      <c r="F109" s="1" t="s">
        <v>1743</v>
      </c>
      <c r="G109" s="4" t="s">
        <v>1869</v>
      </c>
      <c r="H109" s="4" t="s">
        <v>1875</v>
      </c>
      <c r="I109" s="40">
        <v>11.1</v>
      </c>
      <c r="J109" s="40">
        <v>6</v>
      </c>
      <c r="K109" s="41">
        <v>1</v>
      </c>
      <c r="L109" s="42" t="s">
        <v>1920</v>
      </c>
      <c r="M109" s="42" t="s">
        <v>1942</v>
      </c>
      <c r="N109" s="39">
        <v>1</v>
      </c>
      <c r="O109" s="42" t="s">
        <v>1943</v>
      </c>
      <c r="P109" s="42" t="s">
        <v>1943</v>
      </c>
      <c r="Q109" s="39">
        <v>1</v>
      </c>
      <c r="R109" s="42" t="s">
        <v>1942</v>
      </c>
      <c r="S109" s="42" t="s">
        <v>1943</v>
      </c>
      <c r="T109" s="39">
        <v>2</v>
      </c>
      <c r="U109" s="42" t="s">
        <v>1947</v>
      </c>
      <c r="V109" s="42" t="s">
        <v>1948</v>
      </c>
      <c r="W109" s="39">
        <v>1</v>
      </c>
      <c r="X109" s="42" t="s">
        <v>1949</v>
      </c>
      <c r="Y109" s="42" t="s">
        <v>1948</v>
      </c>
      <c r="Z109" s="39">
        <v>1</v>
      </c>
      <c r="AA109" s="41">
        <f t="shared" si="6"/>
        <v>1.2</v>
      </c>
      <c r="AB109" s="39" t="str">
        <f t="shared" si="4"/>
        <v>BAIK</v>
      </c>
      <c r="AC109" s="42" t="str">
        <f t="shared" si="7"/>
        <v>PEMELIHARAAN RUTIN *)</v>
      </c>
    </row>
    <row r="110" spans="2:29" ht="15" hidden="1" x14ac:dyDescent="0.3">
      <c r="B110" s="39">
        <f t="shared" si="5"/>
        <v>97</v>
      </c>
      <c r="C110" s="26">
        <v>24057005</v>
      </c>
      <c r="D110" s="27" t="s">
        <v>1559</v>
      </c>
      <c r="E110" s="27" t="s">
        <v>1739</v>
      </c>
      <c r="F110" s="1" t="s">
        <v>1744</v>
      </c>
      <c r="G110" s="4" t="s">
        <v>1869</v>
      </c>
      <c r="H110" s="4" t="s">
        <v>1870</v>
      </c>
      <c r="I110" s="40">
        <v>11.12</v>
      </c>
      <c r="J110" s="40">
        <v>5.75</v>
      </c>
      <c r="K110" s="41">
        <v>1</v>
      </c>
      <c r="L110" s="42" t="s">
        <v>1920</v>
      </c>
      <c r="M110" s="42" t="s">
        <v>1942</v>
      </c>
      <c r="N110" s="39">
        <v>1</v>
      </c>
      <c r="O110" s="42" t="s">
        <v>1943</v>
      </c>
      <c r="P110" s="42" t="s">
        <v>1945</v>
      </c>
      <c r="Q110" s="39">
        <v>1</v>
      </c>
      <c r="R110" s="42" t="s">
        <v>1942</v>
      </c>
      <c r="S110" s="42" t="s">
        <v>1943</v>
      </c>
      <c r="T110" s="39">
        <v>1</v>
      </c>
      <c r="U110" s="42" t="s">
        <v>1947</v>
      </c>
      <c r="V110" s="42" t="s">
        <v>1948</v>
      </c>
      <c r="W110" s="39">
        <v>1</v>
      </c>
      <c r="X110" s="42" t="s">
        <v>1949</v>
      </c>
      <c r="Y110" s="42" t="s">
        <v>1948</v>
      </c>
      <c r="Z110" s="39">
        <v>1</v>
      </c>
      <c r="AA110" s="41">
        <f t="shared" si="6"/>
        <v>1</v>
      </c>
      <c r="AB110" s="39" t="str">
        <f t="shared" si="4"/>
        <v>BAIK</v>
      </c>
      <c r="AC110" s="42" t="str">
        <f t="shared" si="7"/>
        <v>PEMELIHARAAN RUTIN *)</v>
      </c>
    </row>
    <row r="111" spans="2:29" s="51" customFormat="1" ht="15" hidden="1" x14ac:dyDescent="0.3">
      <c r="B111" s="43">
        <f t="shared" si="5"/>
        <v>98</v>
      </c>
      <c r="C111" s="44">
        <v>24058001</v>
      </c>
      <c r="D111" s="45" t="s">
        <v>1560</v>
      </c>
      <c r="E111" s="45" t="s">
        <v>1745</v>
      </c>
      <c r="F111" s="46" t="s">
        <v>1746</v>
      </c>
      <c r="G111" s="47" t="s">
        <v>1869</v>
      </c>
      <c r="H111" s="47" t="s">
        <v>1871</v>
      </c>
      <c r="I111" s="48">
        <v>10.8</v>
      </c>
      <c r="J111" s="48">
        <v>5.4</v>
      </c>
      <c r="K111" s="49">
        <v>1</v>
      </c>
      <c r="L111" s="50" t="s">
        <v>1920</v>
      </c>
      <c r="M111" s="50" t="s">
        <v>1942</v>
      </c>
      <c r="N111" s="43">
        <v>1</v>
      </c>
      <c r="O111" s="50" t="s">
        <v>1943</v>
      </c>
      <c r="P111" s="50" t="s">
        <v>1943</v>
      </c>
      <c r="Q111" s="43">
        <v>1</v>
      </c>
      <c r="R111" s="50" t="s">
        <v>1942</v>
      </c>
      <c r="S111" s="50" t="s">
        <v>1943</v>
      </c>
      <c r="T111" s="43">
        <v>2</v>
      </c>
      <c r="U111" s="50" t="s">
        <v>1947</v>
      </c>
      <c r="V111" s="50" t="s">
        <v>1948</v>
      </c>
      <c r="W111" s="43">
        <v>2</v>
      </c>
      <c r="X111" s="50" t="s">
        <v>1949</v>
      </c>
      <c r="Y111" s="50" t="s">
        <v>1948</v>
      </c>
      <c r="Z111" s="43">
        <v>2</v>
      </c>
      <c r="AA111" s="49">
        <f t="shared" si="6"/>
        <v>1.6</v>
      </c>
      <c r="AB111" s="43" t="str">
        <f t="shared" si="4"/>
        <v>SEDANG</v>
      </c>
      <c r="AC111" s="50" t="str">
        <f t="shared" si="7"/>
        <v>PERBAIKAN/REHABILITASI</v>
      </c>
    </row>
    <row r="112" spans="2:29" ht="15" hidden="1" x14ac:dyDescent="0.3">
      <c r="B112" s="39">
        <f t="shared" si="5"/>
        <v>99</v>
      </c>
      <c r="C112" s="26">
        <v>24058002</v>
      </c>
      <c r="D112" s="27" t="s">
        <v>1561</v>
      </c>
      <c r="E112" s="27" t="s">
        <v>1745</v>
      </c>
      <c r="F112" s="1" t="s">
        <v>1747</v>
      </c>
      <c r="G112" s="4" t="s">
        <v>1869</v>
      </c>
      <c r="H112" s="4" t="s">
        <v>1871</v>
      </c>
      <c r="I112" s="40">
        <v>23</v>
      </c>
      <c r="J112" s="40">
        <v>5.3</v>
      </c>
      <c r="K112" s="41">
        <v>2</v>
      </c>
      <c r="L112" s="42" t="s">
        <v>1920</v>
      </c>
      <c r="M112" s="42" t="s">
        <v>1942</v>
      </c>
      <c r="N112" s="39">
        <v>1</v>
      </c>
      <c r="O112" s="42" t="s">
        <v>1943</v>
      </c>
      <c r="P112" s="42" t="s">
        <v>1943</v>
      </c>
      <c r="Q112" s="39">
        <v>1</v>
      </c>
      <c r="R112" s="42" t="s">
        <v>1942</v>
      </c>
      <c r="S112" s="42" t="s">
        <v>1943</v>
      </c>
      <c r="T112" s="39">
        <v>2</v>
      </c>
      <c r="U112" s="42" t="s">
        <v>1947</v>
      </c>
      <c r="V112" s="42" t="s">
        <v>1948</v>
      </c>
      <c r="W112" s="39">
        <v>1</v>
      </c>
      <c r="X112" s="42" t="s">
        <v>1949</v>
      </c>
      <c r="Y112" s="42" t="s">
        <v>1948</v>
      </c>
      <c r="Z112" s="39">
        <v>1</v>
      </c>
      <c r="AA112" s="41">
        <f t="shared" si="6"/>
        <v>1.2</v>
      </c>
      <c r="AB112" s="39" t="str">
        <f t="shared" si="4"/>
        <v>BAIK</v>
      </c>
      <c r="AC112" s="42" t="str">
        <f t="shared" si="7"/>
        <v>PEMELIHARAAN RUTIN *)</v>
      </c>
    </row>
    <row r="113" spans="2:29" ht="15" hidden="1" x14ac:dyDescent="0.3">
      <c r="B113" s="39">
        <f t="shared" si="5"/>
        <v>100</v>
      </c>
      <c r="C113" s="26">
        <v>24058003</v>
      </c>
      <c r="D113" s="27" t="s">
        <v>1562</v>
      </c>
      <c r="E113" s="27" t="s">
        <v>1745</v>
      </c>
      <c r="F113" s="1" t="s">
        <v>1748</v>
      </c>
      <c r="G113" s="4" t="s">
        <v>1869</v>
      </c>
      <c r="H113" s="4" t="s">
        <v>1872</v>
      </c>
      <c r="I113" s="40">
        <v>10.9</v>
      </c>
      <c r="J113" s="40">
        <v>5.4</v>
      </c>
      <c r="K113" s="41">
        <v>1</v>
      </c>
      <c r="L113" s="42" t="s">
        <v>1920</v>
      </c>
      <c r="M113" s="42" t="s">
        <v>1942</v>
      </c>
      <c r="N113" s="39">
        <v>1</v>
      </c>
      <c r="O113" s="42" t="s">
        <v>1943</v>
      </c>
      <c r="P113" s="42" t="s">
        <v>1943</v>
      </c>
      <c r="Q113" s="39">
        <v>1</v>
      </c>
      <c r="R113" s="42" t="s">
        <v>1942</v>
      </c>
      <c r="S113" s="42" t="s">
        <v>1943</v>
      </c>
      <c r="T113" s="39">
        <v>2</v>
      </c>
      <c r="U113" s="42" t="s">
        <v>1947</v>
      </c>
      <c r="V113" s="42" t="s">
        <v>1948</v>
      </c>
      <c r="W113" s="39">
        <v>1</v>
      </c>
      <c r="X113" s="42" t="s">
        <v>1949</v>
      </c>
      <c r="Y113" s="42" t="s">
        <v>1948</v>
      </c>
      <c r="Z113" s="39">
        <v>1</v>
      </c>
      <c r="AA113" s="41">
        <f t="shared" si="6"/>
        <v>1.2</v>
      </c>
      <c r="AB113" s="39" t="str">
        <f t="shared" si="4"/>
        <v>BAIK</v>
      </c>
      <c r="AC113" s="42" t="str">
        <f t="shared" si="7"/>
        <v>PEMELIHARAAN RUTIN *)</v>
      </c>
    </row>
    <row r="114" spans="2:29" ht="15" hidden="1" x14ac:dyDescent="0.3">
      <c r="B114" s="39">
        <f t="shared" si="5"/>
        <v>101</v>
      </c>
      <c r="C114" s="26">
        <v>24058004</v>
      </c>
      <c r="D114" s="27" t="s">
        <v>1563</v>
      </c>
      <c r="E114" s="27" t="s">
        <v>1745</v>
      </c>
      <c r="F114" s="1" t="s">
        <v>1749</v>
      </c>
      <c r="G114" s="4" t="s">
        <v>1869</v>
      </c>
      <c r="H114" s="4" t="s">
        <v>1876</v>
      </c>
      <c r="I114" s="40">
        <v>11.34</v>
      </c>
      <c r="J114" s="40">
        <v>5.5</v>
      </c>
      <c r="K114" s="41">
        <v>1</v>
      </c>
      <c r="L114" s="42" t="s">
        <v>1920</v>
      </c>
      <c r="M114" s="42" t="s">
        <v>1942</v>
      </c>
      <c r="N114" s="39">
        <v>1</v>
      </c>
      <c r="O114" s="42" t="s">
        <v>1943</v>
      </c>
      <c r="P114" s="42" t="s">
        <v>1946</v>
      </c>
      <c r="Q114" s="39">
        <v>1</v>
      </c>
      <c r="R114" s="42" t="s">
        <v>1942</v>
      </c>
      <c r="S114" s="42" t="s">
        <v>1943</v>
      </c>
      <c r="T114" s="39">
        <v>2</v>
      </c>
      <c r="U114" s="42" t="s">
        <v>1947</v>
      </c>
      <c r="V114" s="42" t="s">
        <v>1948</v>
      </c>
      <c r="W114" s="39">
        <v>1</v>
      </c>
      <c r="X114" s="42" t="s">
        <v>1949</v>
      </c>
      <c r="Y114" s="42" t="s">
        <v>1948</v>
      </c>
      <c r="Z114" s="39">
        <v>1</v>
      </c>
      <c r="AA114" s="41">
        <f t="shared" si="6"/>
        <v>1.2</v>
      </c>
      <c r="AB114" s="39" t="str">
        <f t="shared" si="4"/>
        <v>BAIK</v>
      </c>
      <c r="AC114" s="42" t="str">
        <f t="shared" si="7"/>
        <v>PEMELIHARAAN RUTIN *)</v>
      </c>
    </row>
    <row r="115" spans="2:29" s="51" customFormat="1" ht="14.4" hidden="1" customHeight="1" x14ac:dyDescent="0.3">
      <c r="B115" s="43">
        <f t="shared" si="5"/>
        <v>102</v>
      </c>
      <c r="C115" s="44">
        <v>24058005</v>
      </c>
      <c r="D115" s="45" t="s">
        <v>1564</v>
      </c>
      <c r="E115" s="45" t="s">
        <v>1745</v>
      </c>
      <c r="F115" s="46" t="s">
        <v>1750</v>
      </c>
      <c r="G115" s="47" t="s">
        <v>1869</v>
      </c>
      <c r="H115" s="47" t="s">
        <v>1876</v>
      </c>
      <c r="I115" s="48">
        <v>11</v>
      </c>
      <c r="J115" s="48">
        <v>5.4</v>
      </c>
      <c r="K115" s="49">
        <v>1</v>
      </c>
      <c r="L115" s="50" t="s">
        <v>1920</v>
      </c>
      <c r="M115" s="50" t="s">
        <v>1942</v>
      </c>
      <c r="N115" s="43">
        <v>1</v>
      </c>
      <c r="O115" s="50" t="s">
        <v>1943</v>
      </c>
      <c r="P115" s="50" t="s">
        <v>1945</v>
      </c>
      <c r="Q115" s="43">
        <v>1</v>
      </c>
      <c r="R115" s="50" t="s">
        <v>1942</v>
      </c>
      <c r="S115" s="50" t="s">
        <v>1943</v>
      </c>
      <c r="T115" s="43">
        <v>2</v>
      </c>
      <c r="U115" s="50" t="s">
        <v>1947</v>
      </c>
      <c r="V115" s="50" t="s">
        <v>1948</v>
      </c>
      <c r="W115" s="43">
        <v>2</v>
      </c>
      <c r="X115" s="50" t="s">
        <v>1949</v>
      </c>
      <c r="Y115" s="50" t="s">
        <v>1948</v>
      </c>
      <c r="Z115" s="43">
        <v>3</v>
      </c>
      <c r="AA115" s="49">
        <f t="shared" si="6"/>
        <v>1.8</v>
      </c>
      <c r="AB115" s="43" t="str">
        <f t="shared" si="4"/>
        <v>SEDANG</v>
      </c>
      <c r="AC115" s="50" t="str">
        <f t="shared" si="7"/>
        <v>PERBAIKAN/REHABILITASI</v>
      </c>
    </row>
    <row r="116" spans="2:29" ht="15" hidden="1" x14ac:dyDescent="0.3">
      <c r="B116" s="39">
        <f t="shared" si="5"/>
        <v>103</v>
      </c>
      <c r="C116" s="26">
        <v>24058006</v>
      </c>
      <c r="D116" s="27" t="s">
        <v>1565</v>
      </c>
      <c r="E116" s="27" t="s">
        <v>1745</v>
      </c>
      <c r="F116" s="1" t="s">
        <v>1751</v>
      </c>
      <c r="G116" s="4" t="s">
        <v>1869</v>
      </c>
      <c r="H116" s="4" t="s">
        <v>1876</v>
      </c>
      <c r="I116" s="40">
        <v>11.65</v>
      </c>
      <c r="J116" s="40">
        <v>5.37</v>
      </c>
      <c r="K116" s="41">
        <v>1</v>
      </c>
      <c r="L116" s="42" t="s">
        <v>1920</v>
      </c>
      <c r="M116" s="42" t="s">
        <v>1942</v>
      </c>
      <c r="N116" s="39">
        <v>1</v>
      </c>
      <c r="O116" s="42" t="s">
        <v>1943</v>
      </c>
      <c r="P116" s="42" t="s">
        <v>1945</v>
      </c>
      <c r="Q116" s="39">
        <v>1</v>
      </c>
      <c r="R116" s="42" t="s">
        <v>1942</v>
      </c>
      <c r="S116" s="42" t="s">
        <v>1943</v>
      </c>
      <c r="T116" s="39">
        <v>1</v>
      </c>
      <c r="U116" s="42" t="s">
        <v>1947</v>
      </c>
      <c r="V116" s="42" t="s">
        <v>1948</v>
      </c>
      <c r="W116" s="39">
        <v>1</v>
      </c>
      <c r="X116" s="42" t="s">
        <v>1949</v>
      </c>
      <c r="Y116" s="42" t="s">
        <v>1948</v>
      </c>
      <c r="Z116" s="39">
        <v>1</v>
      </c>
      <c r="AA116" s="41">
        <f t="shared" si="6"/>
        <v>1</v>
      </c>
      <c r="AB116" s="39" t="str">
        <f t="shared" si="4"/>
        <v>BAIK</v>
      </c>
      <c r="AC116" s="42" t="str">
        <f t="shared" si="7"/>
        <v>PEMELIHARAAN RUTIN *)</v>
      </c>
    </row>
    <row r="117" spans="2:29" ht="15" hidden="1" x14ac:dyDescent="0.3">
      <c r="B117" s="39">
        <f t="shared" si="5"/>
        <v>104</v>
      </c>
      <c r="C117" s="26">
        <v>24058007</v>
      </c>
      <c r="D117" s="27" t="s">
        <v>1566</v>
      </c>
      <c r="E117" s="27" t="s">
        <v>1745</v>
      </c>
      <c r="F117" s="1" t="s">
        <v>1752</v>
      </c>
      <c r="G117" s="4" t="s">
        <v>1869</v>
      </c>
      <c r="H117" s="4" t="s">
        <v>1876</v>
      </c>
      <c r="I117" s="40">
        <v>24.65</v>
      </c>
      <c r="J117" s="40">
        <v>5.9</v>
      </c>
      <c r="K117" s="41">
        <v>1</v>
      </c>
      <c r="L117" s="42" t="s">
        <v>1907</v>
      </c>
      <c r="M117" s="42" t="s">
        <v>1943</v>
      </c>
      <c r="N117" s="39">
        <v>1</v>
      </c>
      <c r="O117" s="42" t="s">
        <v>1943</v>
      </c>
      <c r="P117" s="42" t="s">
        <v>1943</v>
      </c>
      <c r="Q117" s="39">
        <v>1</v>
      </c>
      <c r="R117" s="42" t="s">
        <v>1942</v>
      </c>
      <c r="S117" s="42" t="s">
        <v>1943</v>
      </c>
      <c r="T117" s="39">
        <v>2</v>
      </c>
      <c r="U117" s="42" t="s">
        <v>1947</v>
      </c>
      <c r="V117" s="42" t="s">
        <v>1948</v>
      </c>
      <c r="W117" s="39">
        <v>1</v>
      </c>
      <c r="X117" s="42" t="s">
        <v>1949</v>
      </c>
      <c r="Y117" s="42" t="s">
        <v>1948</v>
      </c>
      <c r="Z117" s="39">
        <v>1</v>
      </c>
      <c r="AA117" s="41">
        <f t="shared" si="6"/>
        <v>1.2</v>
      </c>
      <c r="AB117" s="39" t="str">
        <f t="shared" si="4"/>
        <v>BAIK</v>
      </c>
      <c r="AC117" s="42" t="str">
        <f t="shared" si="7"/>
        <v>PEMELIHARAAN RUTIN *)</v>
      </c>
    </row>
    <row r="118" spans="2:29" ht="15" hidden="1" x14ac:dyDescent="0.3">
      <c r="B118" s="39">
        <f t="shared" si="5"/>
        <v>105</v>
      </c>
      <c r="C118" s="26">
        <v>24059001</v>
      </c>
      <c r="D118" s="27" t="s">
        <v>1567</v>
      </c>
      <c r="E118" s="28" t="s">
        <v>1753</v>
      </c>
      <c r="F118" s="1" t="s">
        <v>1754</v>
      </c>
      <c r="G118" s="4" t="s">
        <v>1873</v>
      </c>
      <c r="H118" s="4" t="s">
        <v>1874</v>
      </c>
      <c r="I118" s="40">
        <v>12.7</v>
      </c>
      <c r="J118" s="40">
        <v>4.53</v>
      </c>
      <c r="K118" s="41">
        <v>1</v>
      </c>
      <c r="L118" s="42" t="s">
        <v>1907</v>
      </c>
      <c r="M118" s="42" t="s">
        <v>1943</v>
      </c>
      <c r="N118" s="39">
        <v>3</v>
      </c>
      <c r="O118" s="42" t="s">
        <v>1943</v>
      </c>
      <c r="P118" s="42" t="s">
        <v>1943</v>
      </c>
      <c r="Q118" s="39">
        <v>3</v>
      </c>
      <c r="R118" s="42" t="s">
        <v>1942</v>
      </c>
      <c r="S118" s="42" t="s">
        <v>1943</v>
      </c>
      <c r="T118" s="39">
        <v>2</v>
      </c>
      <c r="U118" s="42" t="s">
        <v>1947</v>
      </c>
      <c r="V118" s="42" t="s">
        <v>1948</v>
      </c>
      <c r="W118" s="39">
        <v>4</v>
      </c>
      <c r="X118" s="42" t="s">
        <v>1949</v>
      </c>
      <c r="Y118" s="42" t="s">
        <v>1948</v>
      </c>
      <c r="Z118" s="39">
        <v>4</v>
      </c>
      <c r="AA118" s="41">
        <f t="shared" si="6"/>
        <v>3.2</v>
      </c>
      <c r="AB118" s="39" t="str">
        <f t="shared" si="4"/>
        <v>RUSAK RINGAN</v>
      </c>
      <c r="AC118" s="42" t="str">
        <f t="shared" si="7"/>
        <v>REHABILITASI</v>
      </c>
    </row>
    <row r="119" spans="2:29" ht="15" hidden="1" x14ac:dyDescent="0.3">
      <c r="B119" s="39">
        <f t="shared" si="5"/>
        <v>106</v>
      </c>
      <c r="C119" s="26">
        <v>24059002</v>
      </c>
      <c r="D119" s="27" t="s">
        <v>1568</v>
      </c>
      <c r="E119" s="28" t="s">
        <v>1753</v>
      </c>
      <c r="F119" s="1" t="s">
        <v>1755</v>
      </c>
      <c r="G119" s="4" t="s">
        <v>1873</v>
      </c>
      <c r="H119" s="4" t="s">
        <v>1874</v>
      </c>
      <c r="I119" s="40">
        <v>11.47</v>
      </c>
      <c r="J119" s="40">
        <v>4.53</v>
      </c>
      <c r="K119" s="41">
        <v>1</v>
      </c>
      <c r="L119" s="42" t="s">
        <v>1907</v>
      </c>
      <c r="M119" s="42" t="s">
        <v>1943</v>
      </c>
      <c r="N119" s="39">
        <v>1</v>
      </c>
      <c r="O119" s="42" t="s">
        <v>1943</v>
      </c>
      <c r="P119" s="42" t="s">
        <v>1943</v>
      </c>
      <c r="Q119" s="39">
        <v>2</v>
      </c>
      <c r="R119" s="42" t="s">
        <v>1942</v>
      </c>
      <c r="S119" s="42" t="s">
        <v>1943</v>
      </c>
      <c r="T119" s="39">
        <v>1</v>
      </c>
      <c r="U119" s="42" t="s">
        <v>1947</v>
      </c>
      <c r="V119" s="42" t="s">
        <v>1948</v>
      </c>
      <c r="W119" s="39">
        <v>1</v>
      </c>
      <c r="X119" s="42" t="s">
        <v>1949</v>
      </c>
      <c r="Y119" s="42" t="s">
        <v>1948</v>
      </c>
      <c r="Z119" s="39">
        <v>1</v>
      </c>
      <c r="AA119" s="41">
        <f t="shared" si="6"/>
        <v>1.2</v>
      </c>
      <c r="AB119" s="39" t="str">
        <f t="shared" si="4"/>
        <v>BAIK</v>
      </c>
      <c r="AC119" s="42" t="str">
        <f t="shared" si="7"/>
        <v>PEMELIHARAAN RUTIN *)</v>
      </c>
    </row>
    <row r="120" spans="2:29" ht="15" hidden="1" x14ac:dyDescent="0.3">
      <c r="B120" s="39">
        <f t="shared" si="5"/>
        <v>107</v>
      </c>
      <c r="C120" s="26">
        <v>24062001</v>
      </c>
      <c r="D120" s="27" t="s">
        <v>1569</v>
      </c>
      <c r="E120" s="27" t="s">
        <v>1756</v>
      </c>
      <c r="F120" s="1" t="s">
        <v>1757</v>
      </c>
      <c r="G120" s="4" t="s">
        <v>1873</v>
      </c>
      <c r="H120" s="4" t="s">
        <v>1874</v>
      </c>
      <c r="I120" s="40">
        <v>9.6</v>
      </c>
      <c r="J120" s="40">
        <v>5</v>
      </c>
      <c r="K120" s="41">
        <v>1</v>
      </c>
      <c r="L120" s="42" t="s">
        <v>1920</v>
      </c>
      <c r="M120" s="42" t="s">
        <v>1942</v>
      </c>
      <c r="N120" s="39">
        <v>1</v>
      </c>
      <c r="O120" s="42" t="s">
        <v>1943</v>
      </c>
      <c r="P120" s="42" t="s">
        <v>1945</v>
      </c>
      <c r="Q120" s="39">
        <v>1</v>
      </c>
      <c r="R120" s="42" t="s">
        <v>1942</v>
      </c>
      <c r="S120" s="42" t="s">
        <v>1943</v>
      </c>
      <c r="T120" s="39">
        <v>2</v>
      </c>
      <c r="U120" s="42" t="s">
        <v>1947</v>
      </c>
      <c r="V120" s="42" t="s">
        <v>1948</v>
      </c>
      <c r="W120" s="39">
        <v>1</v>
      </c>
      <c r="X120" s="42" t="s">
        <v>1949</v>
      </c>
      <c r="Y120" s="42" t="s">
        <v>1948</v>
      </c>
      <c r="Z120" s="39">
        <v>1</v>
      </c>
      <c r="AA120" s="41">
        <f t="shared" si="6"/>
        <v>1.2</v>
      </c>
      <c r="AB120" s="39" t="str">
        <f t="shared" si="4"/>
        <v>BAIK</v>
      </c>
      <c r="AC120" s="42" t="str">
        <f t="shared" si="7"/>
        <v>PEMELIHARAAN RUTIN *)</v>
      </c>
    </row>
    <row r="121" spans="2:29" ht="15" hidden="1" x14ac:dyDescent="0.3">
      <c r="B121" s="39">
        <f t="shared" si="5"/>
        <v>108</v>
      </c>
      <c r="C121" s="26">
        <v>24062002</v>
      </c>
      <c r="D121" s="27" t="s">
        <v>1570</v>
      </c>
      <c r="E121" s="27" t="s">
        <v>1756</v>
      </c>
      <c r="F121" s="1" t="s">
        <v>1758</v>
      </c>
      <c r="G121" s="4" t="s">
        <v>1873</v>
      </c>
      <c r="H121" s="4" t="s">
        <v>1874</v>
      </c>
      <c r="I121" s="40">
        <v>10.6</v>
      </c>
      <c r="J121" s="40">
        <v>5</v>
      </c>
      <c r="K121" s="41">
        <v>1</v>
      </c>
      <c r="L121" s="42" t="s">
        <v>1920</v>
      </c>
      <c r="M121" s="42" t="s">
        <v>1942</v>
      </c>
      <c r="N121" s="39">
        <v>1</v>
      </c>
      <c r="O121" s="42" t="s">
        <v>1943</v>
      </c>
      <c r="P121" s="42" t="s">
        <v>1945</v>
      </c>
      <c r="Q121" s="39">
        <v>1</v>
      </c>
      <c r="R121" s="42" t="s">
        <v>1942</v>
      </c>
      <c r="S121" s="42" t="s">
        <v>1943</v>
      </c>
      <c r="T121" s="39">
        <v>2</v>
      </c>
      <c r="U121" s="42" t="s">
        <v>1947</v>
      </c>
      <c r="V121" s="42" t="s">
        <v>1948</v>
      </c>
      <c r="W121" s="39">
        <v>1</v>
      </c>
      <c r="X121" s="42" t="s">
        <v>1949</v>
      </c>
      <c r="Y121" s="42" t="s">
        <v>1948</v>
      </c>
      <c r="Z121" s="39">
        <v>2</v>
      </c>
      <c r="AA121" s="41">
        <f t="shared" si="6"/>
        <v>1.4</v>
      </c>
      <c r="AB121" s="39" t="str">
        <f t="shared" si="4"/>
        <v>BAIK</v>
      </c>
      <c r="AC121" s="42" t="str">
        <f t="shared" si="7"/>
        <v>PEMELIHARAAN RUTIN *)</v>
      </c>
    </row>
    <row r="122" spans="2:29" ht="15" hidden="1" x14ac:dyDescent="0.3">
      <c r="B122" s="39">
        <f t="shared" si="5"/>
        <v>109</v>
      </c>
      <c r="C122" s="26">
        <v>24062003</v>
      </c>
      <c r="D122" s="27" t="s">
        <v>1571</v>
      </c>
      <c r="E122" s="27" t="s">
        <v>1756</v>
      </c>
      <c r="F122" s="1" t="s">
        <v>1759</v>
      </c>
      <c r="G122" s="4" t="s">
        <v>1873</v>
      </c>
      <c r="H122" s="4" t="s">
        <v>1877</v>
      </c>
      <c r="I122" s="40">
        <v>27.5</v>
      </c>
      <c r="J122" s="40">
        <v>5.35</v>
      </c>
      <c r="K122" s="41">
        <v>2</v>
      </c>
      <c r="L122" s="42" t="s">
        <v>1907</v>
      </c>
      <c r="M122" s="42" t="s">
        <v>1943</v>
      </c>
      <c r="N122" s="39">
        <v>1</v>
      </c>
      <c r="O122" s="42" t="s">
        <v>1943</v>
      </c>
      <c r="P122" s="42" t="s">
        <v>1943</v>
      </c>
      <c r="Q122" s="39">
        <v>1</v>
      </c>
      <c r="R122" s="42" t="s">
        <v>1942</v>
      </c>
      <c r="S122" s="42" t="s">
        <v>1943</v>
      </c>
      <c r="T122" s="39">
        <v>3</v>
      </c>
      <c r="U122" s="42" t="s">
        <v>1947</v>
      </c>
      <c r="V122" s="42" t="s">
        <v>1948</v>
      </c>
      <c r="W122" s="39">
        <v>1</v>
      </c>
      <c r="X122" s="42" t="s">
        <v>1949</v>
      </c>
      <c r="Y122" s="42" t="s">
        <v>1948</v>
      </c>
      <c r="Z122" s="39">
        <v>2</v>
      </c>
      <c r="AA122" s="41">
        <f t="shared" si="6"/>
        <v>1.6</v>
      </c>
      <c r="AB122" s="39" t="str">
        <f t="shared" si="4"/>
        <v>SEDANG</v>
      </c>
      <c r="AC122" s="42" t="str">
        <f t="shared" si="7"/>
        <v>PERBAIKAN/REHABILITASI</v>
      </c>
    </row>
    <row r="123" spans="2:29" ht="15" hidden="1" x14ac:dyDescent="0.3">
      <c r="B123" s="39">
        <f t="shared" si="5"/>
        <v>110</v>
      </c>
      <c r="C123" s="26">
        <v>24062004</v>
      </c>
      <c r="D123" s="27" t="s">
        <v>1572</v>
      </c>
      <c r="E123" s="27" t="s">
        <v>1756</v>
      </c>
      <c r="F123" s="1" t="s">
        <v>1760</v>
      </c>
      <c r="G123" s="4" t="s">
        <v>1873</v>
      </c>
      <c r="H123" s="4" t="s">
        <v>1877</v>
      </c>
      <c r="I123" s="40">
        <v>11.5</v>
      </c>
      <c r="J123" s="40">
        <v>5.6</v>
      </c>
      <c r="K123" s="41">
        <v>1</v>
      </c>
      <c r="L123" s="42" t="s">
        <v>1907</v>
      </c>
      <c r="M123" s="42" t="s">
        <v>1943</v>
      </c>
      <c r="N123" s="39">
        <v>1</v>
      </c>
      <c r="O123" s="42" t="s">
        <v>1943</v>
      </c>
      <c r="P123" s="42" t="s">
        <v>1943</v>
      </c>
      <c r="Q123" s="39">
        <v>1</v>
      </c>
      <c r="R123" s="42" t="s">
        <v>1942</v>
      </c>
      <c r="S123" s="42" t="s">
        <v>1943</v>
      </c>
      <c r="T123" s="39">
        <v>3</v>
      </c>
      <c r="U123" s="42" t="s">
        <v>1947</v>
      </c>
      <c r="V123" s="42" t="s">
        <v>1948</v>
      </c>
      <c r="W123" s="39">
        <v>1</v>
      </c>
      <c r="X123" s="42" t="s">
        <v>1949</v>
      </c>
      <c r="Y123" s="42" t="s">
        <v>1948</v>
      </c>
      <c r="Z123" s="39">
        <v>1</v>
      </c>
      <c r="AA123" s="41">
        <f t="shared" si="6"/>
        <v>1.4</v>
      </c>
      <c r="AB123" s="39" t="str">
        <f t="shared" si="4"/>
        <v>BAIK</v>
      </c>
      <c r="AC123" s="42" t="str">
        <f t="shared" si="7"/>
        <v>PEMELIHARAAN RUTIN *)</v>
      </c>
    </row>
    <row r="124" spans="2:29" ht="15" hidden="1" x14ac:dyDescent="0.3">
      <c r="B124" s="39">
        <f t="shared" si="5"/>
        <v>111</v>
      </c>
      <c r="C124" s="26">
        <v>24062005</v>
      </c>
      <c r="D124" s="27" t="s">
        <v>1573</v>
      </c>
      <c r="E124" s="27" t="s">
        <v>1756</v>
      </c>
      <c r="F124" s="1" t="s">
        <v>1761</v>
      </c>
      <c r="G124" s="4" t="s">
        <v>1878</v>
      </c>
      <c r="H124" s="4" t="s">
        <v>1879</v>
      </c>
      <c r="I124" s="40">
        <v>13.8</v>
      </c>
      <c r="J124" s="40">
        <v>5.7</v>
      </c>
      <c r="K124" s="41">
        <v>1</v>
      </c>
      <c r="L124" s="42" t="s">
        <v>1920</v>
      </c>
      <c r="M124" s="42" t="s">
        <v>1942</v>
      </c>
      <c r="N124" s="39">
        <v>1</v>
      </c>
      <c r="O124" s="42" t="s">
        <v>1943</v>
      </c>
      <c r="P124" s="42" t="s">
        <v>1945</v>
      </c>
      <c r="Q124" s="39">
        <v>1</v>
      </c>
      <c r="R124" s="42" t="s">
        <v>1942</v>
      </c>
      <c r="S124" s="42" t="s">
        <v>1943</v>
      </c>
      <c r="T124" s="39">
        <v>2</v>
      </c>
      <c r="U124" s="42" t="s">
        <v>1947</v>
      </c>
      <c r="V124" s="42" t="s">
        <v>1948</v>
      </c>
      <c r="W124" s="39">
        <v>1</v>
      </c>
      <c r="X124" s="42" t="s">
        <v>1949</v>
      </c>
      <c r="Y124" s="42" t="s">
        <v>1948</v>
      </c>
      <c r="Z124" s="39">
        <v>1</v>
      </c>
      <c r="AA124" s="41">
        <f t="shared" si="6"/>
        <v>1.2</v>
      </c>
      <c r="AB124" s="39" t="str">
        <f t="shared" si="4"/>
        <v>BAIK</v>
      </c>
      <c r="AC124" s="42" t="str">
        <f t="shared" si="7"/>
        <v>PEMELIHARAAN RUTIN *)</v>
      </c>
    </row>
    <row r="125" spans="2:29" ht="15" hidden="1" x14ac:dyDescent="0.3">
      <c r="B125" s="39">
        <f t="shared" si="5"/>
        <v>112</v>
      </c>
      <c r="C125" s="26">
        <v>24063001</v>
      </c>
      <c r="D125" s="27" t="s">
        <v>1574</v>
      </c>
      <c r="E125" s="27" t="s">
        <v>1762</v>
      </c>
      <c r="F125" s="1" t="s">
        <v>1763</v>
      </c>
      <c r="G125" s="4" t="s">
        <v>1880</v>
      </c>
      <c r="H125" s="4" t="s">
        <v>1881</v>
      </c>
      <c r="I125" s="40">
        <v>10.3</v>
      </c>
      <c r="J125" s="40">
        <v>5.7</v>
      </c>
      <c r="K125" s="41">
        <v>1</v>
      </c>
      <c r="L125" s="42" t="s">
        <v>1907</v>
      </c>
      <c r="M125" s="42" t="s">
        <v>1943</v>
      </c>
      <c r="N125" s="39">
        <v>1</v>
      </c>
      <c r="O125" s="42" t="s">
        <v>1943</v>
      </c>
      <c r="P125" s="42" t="s">
        <v>1945</v>
      </c>
      <c r="Q125" s="39">
        <v>1</v>
      </c>
      <c r="R125" s="42" t="s">
        <v>1942</v>
      </c>
      <c r="S125" s="42" t="s">
        <v>1943</v>
      </c>
      <c r="T125" s="39">
        <v>1</v>
      </c>
      <c r="U125" s="42" t="s">
        <v>1947</v>
      </c>
      <c r="V125" s="42" t="s">
        <v>1948</v>
      </c>
      <c r="W125" s="39">
        <v>1</v>
      </c>
      <c r="X125" s="42" t="s">
        <v>1949</v>
      </c>
      <c r="Y125" s="42" t="s">
        <v>1948</v>
      </c>
      <c r="Z125" s="39">
        <v>2</v>
      </c>
      <c r="AA125" s="41">
        <f t="shared" si="6"/>
        <v>1.2</v>
      </c>
      <c r="AB125" s="39" t="str">
        <f t="shared" si="4"/>
        <v>BAIK</v>
      </c>
      <c r="AC125" s="42" t="str">
        <f t="shared" si="7"/>
        <v>PEMELIHARAAN RUTIN *)</v>
      </c>
    </row>
    <row r="126" spans="2:29" ht="15" hidden="1" x14ac:dyDescent="0.3">
      <c r="B126" s="39">
        <f t="shared" si="5"/>
        <v>113</v>
      </c>
      <c r="C126" s="26">
        <v>24068001</v>
      </c>
      <c r="D126" s="27" t="s">
        <v>1575</v>
      </c>
      <c r="E126" s="27" t="s">
        <v>1764</v>
      </c>
      <c r="F126" s="1" t="s">
        <v>1765</v>
      </c>
      <c r="G126" s="4" t="s">
        <v>1880</v>
      </c>
      <c r="H126" s="4" t="s">
        <v>1882</v>
      </c>
      <c r="I126" s="40">
        <v>33.1</v>
      </c>
      <c r="J126" s="40">
        <v>7</v>
      </c>
      <c r="K126" s="41">
        <v>1</v>
      </c>
      <c r="L126" s="42" t="s">
        <v>1930</v>
      </c>
      <c r="M126" s="42" t="s">
        <v>1944</v>
      </c>
      <c r="N126" s="39">
        <v>1</v>
      </c>
      <c r="O126" s="42" t="s">
        <v>1942</v>
      </c>
      <c r="P126" s="42" t="s">
        <v>1944</v>
      </c>
      <c r="Q126" s="39">
        <v>1</v>
      </c>
      <c r="R126" s="42" t="s">
        <v>1942</v>
      </c>
      <c r="S126" s="42" t="s">
        <v>1943</v>
      </c>
      <c r="T126" s="39">
        <v>1</v>
      </c>
      <c r="U126" s="42" t="s">
        <v>1947</v>
      </c>
      <c r="V126" s="42" t="s">
        <v>1948</v>
      </c>
      <c r="W126" s="39">
        <v>1</v>
      </c>
      <c r="X126" s="42" t="s">
        <v>1949</v>
      </c>
      <c r="Y126" s="42" t="s">
        <v>1948</v>
      </c>
      <c r="Z126" s="39">
        <v>1</v>
      </c>
      <c r="AA126" s="41">
        <f t="shared" si="6"/>
        <v>1</v>
      </c>
      <c r="AB126" s="39" t="str">
        <f t="shared" si="4"/>
        <v>BAIK</v>
      </c>
      <c r="AC126" s="42" t="str">
        <f t="shared" si="7"/>
        <v>PEMELIHARAAN RUTIN *)</v>
      </c>
    </row>
    <row r="127" spans="2:29" ht="15" hidden="1" x14ac:dyDescent="0.3">
      <c r="B127" s="39">
        <f t="shared" si="5"/>
        <v>114</v>
      </c>
      <c r="C127" s="26">
        <v>24068002</v>
      </c>
      <c r="D127" s="27" t="s">
        <v>1576</v>
      </c>
      <c r="E127" s="27" t="s">
        <v>1764</v>
      </c>
      <c r="F127" s="1" t="s">
        <v>1766</v>
      </c>
      <c r="G127" s="4" t="s">
        <v>1880</v>
      </c>
      <c r="H127" s="4" t="s">
        <v>1883</v>
      </c>
      <c r="I127" s="40">
        <v>8.85</v>
      </c>
      <c r="J127" s="40">
        <v>4.0999999999999996</v>
      </c>
      <c r="K127" s="41">
        <v>1</v>
      </c>
      <c r="L127" s="42" t="s">
        <v>1907</v>
      </c>
      <c r="M127" s="42" t="s">
        <v>1943</v>
      </c>
      <c r="N127" s="39">
        <v>2</v>
      </c>
      <c r="O127" s="42" t="s">
        <v>1943</v>
      </c>
      <c r="P127" s="42" t="s">
        <v>1943</v>
      </c>
      <c r="Q127" s="39">
        <v>2</v>
      </c>
      <c r="R127" s="42" t="s">
        <v>1942</v>
      </c>
      <c r="S127" s="42" t="s">
        <v>1943</v>
      </c>
      <c r="T127" s="39">
        <v>3</v>
      </c>
      <c r="U127" s="42" t="s">
        <v>1947</v>
      </c>
      <c r="V127" s="42" t="s">
        <v>1948</v>
      </c>
      <c r="W127" s="39">
        <v>3</v>
      </c>
      <c r="X127" s="42" t="s">
        <v>1949</v>
      </c>
      <c r="Y127" s="42" t="s">
        <v>1948</v>
      </c>
      <c r="Z127" s="39">
        <v>3</v>
      </c>
      <c r="AA127" s="41">
        <f t="shared" si="6"/>
        <v>2.6</v>
      </c>
      <c r="AB127" s="39" t="str">
        <f t="shared" si="4"/>
        <v>RUSAK RINGAN</v>
      </c>
      <c r="AC127" s="42" t="str">
        <f t="shared" si="7"/>
        <v>REHABILITASI</v>
      </c>
    </row>
    <row r="128" spans="2:29" ht="15" hidden="1" x14ac:dyDescent="0.3">
      <c r="B128" s="39">
        <f t="shared" si="5"/>
        <v>115</v>
      </c>
      <c r="C128" s="26">
        <v>24070001</v>
      </c>
      <c r="D128" s="27" t="s">
        <v>1577</v>
      </c>
      <c r="E128" s="27" t="s">
        <v>1767</v>
      </c>
      <c r="F128" s="1" t="s">
        <v>1768</v>
      </c>
      <c r="G128" s="4" t="s">
        <v>1884</v>
      </c>
      <c r="H128" s="4" t="s">
        <v>1885</v>
      </c>
      <c r="I128" s="40">
        <v>14.7</v>
      </c>
      <c r="J128" s="40">
        <v>5.3</v>
      </c>
      <c r="K128" s="41">
        <v>1</v>
      </c>
      <c r="L128" s="42" t="s">
        <v>1907</v>
      </c>
      <c r="M128" s="42" t="s">
        <v>1943</v>
      </c>
      <c r="N128" s="39">
        <v>1</v>
      </c>
      <c r="O128" s="42" t="s">
        <v>1943</v>
      </c>
      <c r="P128" s="42" t="s">
        <v>1943</v>
      </c>
      <c r="Q128" s="39">
        <v>1</v>
      </c>
      <c r="R128" s="42" t="s">
        <v>1942</v>
      </c>
      <c r="S128" s="42" t="s">
        <v>1943</v>
      </c>
      <c r="T128" s="39">
        <v>1</v>
      </c>
      <c r="U128" s="42" t="s">
        <v>1947</v>
      </c>
      <c r="V128" s="42" t="s">
        <v>1948</v>
      </c>
      <c r="W128" s="39">
        <v>1</v>
      </c>
      <c r="X128" s="42" t="s">
        <v>1949</v>
      </c>
      <c r="Y128" s="42" t="s">
        <v>1948</v>
      </c>
      <c r="Z128" s="39">
        <v>1</v>
      </c>
      <c r="AA128" s="41">
        <f t="shared" si="6"/>
        <v>1</v>
      </c>
      <c r="AB128" s="39" t="str">
        <f t="shared" si="4"/>
        <v>BAIK</v>
      </c>
      <c r="AC128" s="42" t="str">
        <f t="shared" si="7"/>
        <v>PEMELIHARAAN RUTIN *)</v>
      </c>
    </row>
    <row r="129" spans="2:29" ht="15" hidden="1" x14ac:dyDescent="0.3">
      <c r="B129" s="39">
        <f t="shared" si="5"/>
        <v>116</v>
      </c>
      <c r="C129" s="26">
        <v>24070002</v>
      </c>
      <c r="D129" s="27" t="s">
        <v>1578</v>
      </c>
      <c r="E129" s="27" t="s">
        <v>1767</v>
      </c>
      <c r="F129" s="1" t="s">
        <v>1769</v>
      </c>
      <c r="G129" s="4" t="s">
        <v>1884</v>
      </c>
      <c r="H129" s="4" t="s">
        <v>1886</v>
      </c>
      <c r="I129" s="40">
        <v>11.8</v>
      </c>
      <c r="J129" s="40">
        <v>6.05</v>
      </c>
      <c r="K129" s="41">
        <v>1</v>
      </c>
      <c r="L129" s="42" t="s">
        <v>1907</v>
      </c>
      <c r="M129" s="42" t="s">
        <v>1943</v>
      </c>
      <c r="N129" s="39">
        <v>1</v>
      </c>
      <c r="O129" s="42" t="s">
        <v>1943</v>
      </c>
      <c r="P129" s="42" t="s">
        <v>1943</v>
      </c>
      <c r="Q129" s="39">
        <v>1</v>
      </c>
      <c r="R129" s="42" t="s">
        <v>1942</v>
      </c>
      <c r="S129" s="42" t="s">
        <v>1943</v>
      </c>
      <c r="T129" s="39">
        <v>1</v>
      </c>
      <c r="U129" s="42" t="s">
        <v>1947</v>
      </c>
      <c r="V129" s="42" t="s">
        <v>1948</v>
      </c>
      <c r="W129" s="39">
        <v>1</v>
      </c>
      <c r="X129" s="42" t="s">
        <v>1949</v>
      </c>
      <c r="Y129" s="42" t="s">
        <v>1948</v>
      </c>
      <c r="Z129" s="39">
        <v>1</v>
      </c>
      <c r="AA129" s="41">
        <f t="shared" si="6"/>
        <v>1</v>
      </c>
      <c r="AB129" s="39" t="str">
        <f t="shared" si="4"/>
        <v>BAIK</v>
      </c>
      <c r="AC129" s="42" t="str">
        <f t="shared" si="7"/>
        <v>PEMELIHARAAN RUTIN *)</v>
      </c>
    </row>
    <row r="130" spans="2:29" ht="15" hidden="1" x14ac:dyDescent="0.3">
      <c r="B130" s="39">
        <f t="shared" si="5"/>
        <v>117</v>
      </c>
      <c r="C130" s="26">
        <v>24070003</v>
      </c>
      <c r="D130" s="27" t="s">
        <v>1579</v>
      </c>
      <c r="E130" s="27" t="s">
        <v>1767</v>
      </c>
      <c r="F130" s="1" t="s">
        <v>1770</v>
      </c>
      <c r="G130" s="4" t="s">
        <v>1880</v>
      </c>
      <c r="H130" s="4" t="s">
        <v>1887</v>
      </c>
      <c r="I130" s="40">
        <v>11.93</v>
      </c>
      <c r="J130" s="40">
        <v>5.4</v>
      </c>
      <c r="K130" s="41">
        <v>1</v>
      </c>
      <c r="L130" s="42" t="s">
        <v>1907</v>
      </c>
      <c r="M130" s="42" t="s">
        <v>1943</v>
      </c>
      <c r="N130" s="39">
        <v>1</v>
      </c>
      <c r="O130" s="42" t="s">
        <v>1943</v>
      </c>
      <c r="P130" s="42" t="s">
        <v>1943</v>
      </c>
      <c r="Q130" s="39">
        <v>1</v>
      </c>
      <c r="R130" s="42" t="s">
        <v>1942</v>
      </c>
      <c r="S130" s="42" t="s">
        <v>1943</v>
      </c>
      <c r="T130" s="39">
        <v>2</v>
      </c>
      <c r="U130" s="42" t="s">
        <v>1947</v>
      </c>
      <c r="V130" s="42" t="s">
        <v>1948</v>
      </c>
      <c r="W130" s="39">
        <v>1</v>
      </c>
      <c r="X130" s="42" t="s">
        <v>1949</v>
      </c>
      <c r="Y130" s="42" t="s">
        <v>1948</v>
      </c>
      <c r="Z130" s="39">
        <v>1</v>
      </c>
      <c r="AA130" s="41">
        <f t="shared" si="6"/>
        <v>1.2</v>
      </c>
      <c r="AB130" s="39" t="str">
        <f t="shared" si="4"/>
        <v>BAIK</v>
      </c>
      <c r="AC130" s="42" t="str">
        <f t="shared" si="7"/>
        <v>PEMELIHARAAN RUTIN *)</v>
      </c>
    </row>
    <row r="131" spans="2:29" ht="15" hidden="1" x14ac:dyDescent="0.3">
      <c r="B131" s="39">
        <f t="shared" si="5"/>
        <v>118</v>
      </c>
      <c r="C131" s="26">
        <v>24072001</v>
      </c>
      <c r="D131" s="27" t="s">
        <v>1580</v>
      </c>
      <c r="E131" s="27" t="s">
        <v>1771</v>
      </c>
      <c r="F131" s="1" t="s">
        <v>1772</v>
      </c>
      <c r="G131" s="27" t="s">
        <v>1811</v>
      </c>
      <c r="H131" s="4" t="s">
        <v>1888</v>
      </c>
      <c r="I131" s="40">
        <v>18.5</v>
      </c>
      <c r="J131" s="40">
        <v>5.8</v>
      </c>
      <c r="K131" s="41">
        <v>1</v>
      </c>
      <c r="L131" s="42" t="s">
        <v>1907</v>
      </c>
      <c r="M131" s="42" t="s">
        <v>1943</v>
      </c>
      <c r="N131" s="39">
        <v>1</v>
      </c>
      <c r="O131" s="42" t="s">
        <v>1943</v>
      </c>
      <c r="P131" s="42" t="s">
        <v>1943</v>
      </c>
      <c r="Q131" s="39">
        <v>1</v>
      </c>
      <c r="R131" s="42" t="s">
        <v>1942</v>
      </c>
      <c r="S131" s="42" t="s">
        <v>1943</v>
      </c>
      <c r="T131" s="39">
        <v>1</v>
      </c>
      <c r="U131" s="42" t="s">
        <v>1947</v>
      </c>
      <c r="V131" s="42" t="s">
        <v>1948</v>
      </c>
      <c r="W131" s="39">
        <v>1</v>
      </c>
      <c r="X131" s="42" t="s">
        <v>1949</v>
      </c>
      <c r="Y131" s="42" t="s">
        <v>1948</v>
      </c>
      <c r="Z131" s="39">
        <v>1</v>
      </c>
      <c r="AA131" s="41">
        <f t="shared" si="6"/>
        <v>1</v>
      </c>
      <c r="AB131" s="39" t="str">
        <f t="shared" si="4"/>
        <v>BAIK</v>
      </c>
      <c r="AC131" s="42" t="str">
        <f t="shared" si="7"/>
        <v>PEMELIHARAAN RUTIN *)</v>
      </c>
    </row>
    <row r="132" spans="2:29" ht="15" hidden="1" x14ac:dyDescent="0.3">
      <c r="B132" s="39">
        <f t="shared" si="5"/>
        <v>119</v>
      </c>
      <c r="C132" s="26">
        <v>24073001</v>
      </c>
      <c r="D132" s="27" t="s">
        <v>1581</v>
      </c>
      <c r="E132" s="27" t="s">
        <v>1773</v>
      </c>
      <c r="F132" s="1" t="s">
        <v>1774</v>
      </c>
      <c r="G132" s="4" t="s">
        <v>1811</v>
      </c>
      <c r="H132" s="4" t="s">
        <v>1888</v>
      </c>
      <c r="I132" s="40">
        <v>17.100000000000001</v>
      </c>
      <c r="J132" s="40">
        <v>5.5</v>
      </c>
      <c r="K132" s="41">
        <v>1</v>
      </c>
      <c r="L132" s="42" t="s">
        <v>1920</v>
      </c>
      <c r="M132" s="42" t="s">
        <v>1942</v>
      </c>
      <c r="N132" s="39">
        <v>1</v>
      </c>
      <c r="O132" s="42" t="s">
        <v>1943</v>
      </c>
      <c r="P132" s="42" t="s">
        <v>1943</v>
      </c>
      <c r="Q132" s="39">
        <v>1</v>
      </c>
      <c r="R132" s="42" t="s">
        <v>1942</v>
      </c>
      <c r="S132" s="42" t="s">
        <v>1943</v>
      </c>
      <c r="T132" s="39">
        <v>2</v>
      </c>
      <c r="U132" s="42" t="s">
        <v>1947</v>
      </c>
      <c r="V132" s="42" t="s">
        <v>1948</v>
      </c>
      <c r="W132" s="39">
        <v>1</v>
      </c>
      <c r="X132" s="42" t="s">
        <v>1949</v>
      </c>
      <c r="Y132" s="42" t="s">
        <v>1948</v>
      </c>
      <c r="Z132" s="39">
        <v>2</v>
      </c>
      <c r="AA132" s="41">
        <f t="shared" si="6"/>
        <v>1.4</v>
      </c>
      <c r="AB132" s="39" t="str">
        <f t="shared" si="4"/>
        <v>BAIK</v>
      </c>
      <c r="AC132" s="42" t="str">
        <f t="shared" si="7"/>
        <v>PEMELIHARAAN RUTIN *)</v>
      </c>
    </row>
    <row r="133" spans="2:29" ht="15" hidden="1" x14ac:dyDescent="0.3">
      <c r="B133" s="39">
        <f t="shared" si="5"/>
        <v>120</v>
      </c>
      <c r="C133" s="26">
        <v>24073002</v>
      </c>
      <c r="D133" s="27" t="s">
        <v>1582</v>
      </c>
      <c r="E133" s="27" t="s">
        <v>1773</v>
      </c>
      <c r="F133" s="1" t="s">
        <v>1775</v>
      </c>
      <c r="G133" s="4" t="s">
        <v>1811</v>
      </c>
      <c r="H133" s="4" t="s">
        <v>1888</v>
      </c>
      <c r="I133" s="40">
        <v>13</v>
      </c>
      <c r="J133" s="40">
        <v>5.6</v>
      </c>
      <c r="K133" s="41">
        <v>1</v>
      </c>
      <c r="L133" s="42" t="s">
        <v>1907</v>
      </c>
      <c r="M133" s="42" t="s">
        <v>1943</v>
      </c>
      <c r="N133" s="39">
        <v>1</v>
      </c>
      <c r="O133" s="42" t="s">
        <v>1943</v>
      </c>
      <c r="P133" s="42" t="s">
        <v>1945</v>
      </c>
      <c r="Q133" s="39">
        <v>1</v>
      </c>
      <c r="R133" s="42" t="s">
        <v>1942</v>
      </c>
      <c r="S133" s="42" t="s">
        <v>1943</v>
      </c>
      <c r="T133" s="39">
        <v>1</v>
      </c>
      <c r="U133" s="42" t="s">
        <v>1947</v>
      </c>
      <c r="V133" s="42" t="s">
        <v>1948</v>
      </c>
      <c r="W133" s="39">
        <v>1</v>
      </c>
      <c r="X133" s="42" t="s">
        <v>1949</v>
      </c>
      <c r="Y133" s="42" t="s">
        <v>1948</v>
      </c>
      <c r="Z133" s="39">
        <v>1</v>
      </c>
      <c r="AA133" s="41">
        <f t="shared" si="6"/>
        <v>1</v>
      </c>
      <c r="AB133" s="39" t="str">
        <f t="shared" si="4"/>
        <v>BAIK</v>
      </c>
      <c r="AC133" s="42" t="str">
        <f t="shared" si="7"/>
        <v>PEMELIHARAAN RUTIN *)</v>
      </c>
    </row>
    <row r="134" spans="2:29" s="51" customFormat="1" ht="15" hidden="1" x14ac:dyDescent="0.3">
      <c r="B134" s="43">
        <f t="shared" si="5"/>
        <v>121</v>
      </c>
      <c r="C134" s="44">
        <v>24073003</v>
      </c>
      <c r="D134" s="45" t="s">
        <v>1583</v>
      </c>
      <c r="E134" s="45" t="s">
        <v>1773</v>
      </c>
      <c r="F134" s="46" t="s">
        <v>1776</v>
      </c>
      <c r="G134" s="47" t="s">
        <v>1811</v>
      </c>
      <c r="H134" s="47" t="s">
        <v>1888</v>
      </c>
      <c r="I134" s="48">
        <v>6</v>
      </c>
      <c r="J134" s="48">
        <v>4</v>
      </c>
      <c r="K134" s="49">
        <v>1</v>
      </c>
      <c r="L134" s="50" t="s">
        <v>1925</v>
      </c>
      <c r="M134" s="50" t="s">
        <v>1943</v>
      </c>
      <c r="N134" s="43">
        <v>2</v>
      </c>
      <c r="O134" s="50" t="s">
        <v>1943</v>
      </c>
      <c r="P134" s="50" t="s">
        <v>1943</v>
      </c>
      <c r="Q134" s="43">
        <v>2</v>
      </c>
      <c r="R134" s="50" t="s">
        <v>1942</v>
      </c>
      <c r="S134" s="50" t="s">
        <v>1943</v>
      </c>
      <c r="T134" s="43">
        <v>3</v>
      </c>
      <c r="U134" s="50" t="s">
        <v>1947</v>
      </c>
      <c r="V134" s="50" t="s">
        <v>1948</v>
      </c>
      <c r="W134" s="43">
        <v>3</v>
      </c>
      <c r="X134" s="50" t="s">
        <v>1949</v>
      </c>
      <c r="Y134" s="50" t="s">
        <v>1948</v>
      </c>
      <c r="Z134" s="43">
        <v>2</v>
      </c>
      <c r="AA134" s="49">
        <f t="shared" si="6"/>
        <v>2.4</v>
      </c>
      <c r="AB134" s="43" t="str">
        <f t="shared" si="4"/>
        <v>SEDANG</v>
      </c>
      <c r="AC134" s="50" t="str">
        <f t="shared" si="7"/>
        <v>PERBAIKAN/REHABILITASI</v>
      </c>
    </row>
    <row r="135" spans="2:29" ht="15" hidden="1" x14ac:dyDescent="0.3">
      <c r="B135" s="39">
        <f t="shared" si="5"/>
        <v>122</v>
      </c>
      <c r="C135" s="26">
        <v>24074001</v>
      </c>
      <c r="D135" s="27" t="s">
        <v>1584</v>
      </c>
      <c r="E135" s="27" t="s">
        <v>1777</v>
      </c>
      <c r="F135" s="1" t="s">
        <v>1778</v>
      </c>
      <c r="G135" s="4" t="s">
        <v>1878</v>
      </c>
      <c r="H135" s="4" t="s">
        <v>1889</v>
      </c>
      <c r="I135" s="40">
        <v>11.2</v>
      </c>
      <c r="J135" s="40">
        <v>5.7</v>
      </c>
      <c r="K135" s="41">
        <v>1</v>
      </c>
      <c r="L135" s="42" t="s">
        <v>1907</v>
      </c>
      <c r="M135" s="42" t="s">
        <v>1943</v>
      </c>
      <c r="N135" s="39">
        <v>1</v>
      </c>
      <c r="O135" s="42" t="s">
        <v>1943</v>
      </c>
      <c r="P135" s="42" t="s">
        <v>1943</v>
      </c>
      <c r="Q135" s="39">
        <v>1</v>
      </c>
      <c r="R135" s="42" t="s">
        <v>1942</v>
      </c>
      <c r="S135" s="42" t="s">
        <v>1943</v>
      </c>
      <c r="T135" s="39">
        <v>1</v>
      </c>
      <c r="U135" s="42" t="s">
        <v>1947</v>
      </c>
      <c r="V135" s="42" t="s">
        <v>1948</v>
      </c>
      <c r="W135" s="39">
        <v>1</v>
      </c>
      <c r="X135" s="42" t="s">
        <v>1949</v>
      </c>
      <c r="Y135" s="42" t="s">
        <v>1948</v>
      </c>
      <c r="Z135" s="39">
        <v>1</v>
      </c>
      <c r="AA135" s="41">
        <f t="shared" si="6"/>
        <v>1</v>
      </c>
      <c r="AB135" s="39" t="str">
        <f t="shared" si="4"/>
        <v>BAIK</v>
      </c>
      <c r="AC135" s="42" t="str">
        <f t="shared" si="7"/>
        <v>PEMELIHARAAN RUTIN *)</v>
      </c>
    </row>
    <row r="136" spans="2:29" ht="15" hidden="1" x14ac:dyDescent="0.3">
      <c r="B136" s="39">
        <f t="shared" si="5"/>
        <v>123</v>
      </c>
      <c r="C136" s="26">
        <v>24075001</v>
      </c>
      <c r="D136" s="27" t="s">
        <v>1585</v>
      </c>
      <c r="E136" s="27" t="s">
        <v>1779</v>
      </c>
      <c r="F136" s="1" t="s">
        <v>1780</v>
      </c>
      <c r="G136" s="4" t="s">
        <v>1878</v>
      </c>
      <c r="H136" s="4" t="s">
        <v>1890</v>
      </c>
      <c r="I136" s="40">
        <v>121.5</v>
      </c>
      <c r="J136" s="40">
        <v>4.0999999999999996</v>
      </c>
      <c r="K136" s="41">
        <v>4</v>
      </c>
      <c r="L136" s="42" t="s">
        <v>1930</v>
      </c>
      <c r="M136" s="42" t="s">
        <v>1942</v>
      </c>
      <c r="N136" s="39">
        <v>1</v>
      </c>
      <c r="O136" s="42" t="s">
        <v>1943</v>
      </c>
      <c r="P136" s="42" t="s">
        <v>1943</v>
      </c>
      <c r="Q136" s="39">
        <v>2</v>
      </c>
      <c r="R136" s="42" t="s">
        <v>1942</v>
      </c>
      <c r="S136" s="42" t="s">
        <v>1943</v>
      </c>
      <c r="T136" s="39">
        <v>0</v>
      </c>
      <c r="U136" s="42" t="s">
        <v>1947</v>
      </c>
      <c r="V136" s="42" t="s">
        <v>1948</v>
      </c>
      <c r="W136" s="39">
        <v>1</v>
      </c>
      <c r="X136" s="42" t="s">
        <v>1949</v>
      </c>
      <c r="Y136" s="42" t="s">
        <v>1948</v>
      </c>
      <c r="Z136" s="39">
        <v>1</v>
      </c>
      <c r="AA136" s="41">
        <f t="shared" si="6"/>
        <v>1</v>
      </c>
      <c r="AB136" s="39" t="str">
        <f t="shared" si="4"/>
        <v>BAIK</v>
      </c>
      <c r="AC136" s="42" t="str">
        <f t="shared" si="7"/>
        <v>PEMELIHARAAN RUTIN *)</v>
      </c>
    </row>
    <row r="137" spans="2:29" s="51" customFormat="1" ht="15" hidden="1" x14ac:dyDescent="0.3">
      <c r="B137" s="43">
        <f t="shared" si="5"/>
        <v>124</v>
      </c>
      <c r="C137" s="44">
        <v>24075002</v>
      </c>
      <c r="D137" s="45" t="s">
        <v>1586</v>
      </c>
      <c r="E137" s="45" t="s">
        <v>1779</v>
      </c>
      <c r="F137" s="46" t="s">
        <v>1781</v>
      </c>
      <c r="G137" s="47" t="s">
        <v>1878</v>
      </c>
      <c r="H137" s="47" t="s">
        <v>1891</v>
      </c>
      <c r="I137" s="48">
        <v>10.8</v>
      </c>
      <c r="J137" s="48">
        <v>5.7</v>
      </c>
      <c r="K137" s="49">
        <v>1</v>
      </c>
      <c r="L137" s="50" t="s">
        <v>1920</v>
      </c>
      <c r="M137" s="50" t="s">
        <v>1942</v>
      </c>
      <c r="N137" s="43">
        <v>2</v>
      </c>
      <c r="O137" s="50" t="s">
        <v>1943</v>
      </c>
      <c r="P137" s="50" t="s">
        <v>1945</v>
      </c>
      <c r="Q137" s="43">
        <v>2</v>
      </c>
      <c r="R137" s="50" t="s">
        <v>1942</v>
      </c>
      <c r="S137" s="50" t="s">
        <v>1943</v>
      </c>
      <c r="T137" s="43">
        <v>2</v>
      </c>
      <c r="U137" s="50" t="s">
        <v>1947</v>
      </c>
      <c r="V137" s="50" t="s">
        <v>1948</v>
      </c>
      <c r="W137" s="43">
        <v>3</v>
      </c>
      <c r="X137" s="50" t="s">
        <v>1949</v>
      </c>
      <c r="Y137" s="50" t="s">
        <v>1948</v>
      </c>
      <c r="Z137" s="43">
        <v>4</v>
      </c>
      <c r="AA137" s="49">
        <f t="shared" si="6"/>
        <v>2.6</v>
      </c>
      <c r="AB137" s="43" t="str">
        <f t="shared" si="4"/>
        <v>RUSAK RINGAN</v>
      </c>
      <c r="AC137" s="50" t="str">
        <f t="shared" si="7"/>
        <v>REHABILITASI</v>
      </c>
    </row>
    <row r="138" spans="2:29" ht="15" hidden="1" x14ac:dyDescent="0.3">
      <c r="B138" s="39">
        <f t="shared" si="5"/>
        <v>125</v>
      </c>
      <c r="C138" s="26">
        <v>24075003</v>
      </c>
      <c r="D138" s="27" t="s">
        <v>1587</v>
      </c>
      <c r="E138" s="27" t="s">
        <v>1779</v>
      </c>
      <c r="F138" s="1" t="s">
        <v>1782</v>
      </c>
      <c r="G138" s="4" t="s">
        <v>1878</v>
      </c>
      <c r="H138" s="4" t="s">
        <v>1891</v>
      </c>
      <c r="I138" s="40">
        <v>17.75</v>
      </c>
      <c r="J138" s="40">
        <v>7.7</v>
      </c>
      <c r="K138" s="41">
        <v>1</v>
      </c>
      <c r="L138" s="42" t="s">
        <v>1907</v>
      </c>
      <c r="M138" s="42" t="s">
        <v>1943</v>
      </c>
      <c r="N138" s="39">
        <v>1</v>
      </c>
      <c r="O138" s="42" t="s">
        <v>1943</v>
      </c>
      <c r="P138" s="42" t="s">
        <v>1943</v>
      </c>
      <c r="Q138" s="39">
        <v>1</v>
      </c>
      <c r="R138" s="42" t="s">
        <v>1942</v>
      </c>
      <c r="S138" s="42" t="s">
        <v>1943</v>
      </c>
      <c r="T138" s="39">
        <v>1</v>
      </c>
      <c r="U138" s="42" t="s">
        <v>1947</v>
      </c>
      <c r="V138" s="42" t="s">
        <v>1948</v>
      </c>
      <c r="W138" s="39">
        <v>1</v>
      </c>
      <c r="X138" s="42" t="s">
        <v>1949</v>
      </c>
      <c r="Y138" s="42" t="s">
        <v>1948</v>
      </c>
      <c r="Z138" s="39">
        <v>1</v>
      </c>
      <c r="AA138" s="41">
        <f t="shared" si="6"/>
        <v>1</v>
      </c>
      <c r="AB138" s="39" t="str">
        <f t="shared" si="4"/>
        <v>BAIK</v>
      </c>
      <c r="AC138" s="42" t="str">
        <f t="shared" si="7"/>
        <v>PEMELIHARAAN RUTIN *)</v>
      </c>
    </row>
    <row r="139" spans="2:29" ht="15" hidden="1" x14ac:dyDescent="0.3">
      <c r="B139" s="39">
        <f t="shared" si="5"/>
        <v>126</v>
      </c>
      <c r="C139" s="26">
        <v>24076001</v>
      </c>
      <c r="D139" s="27" t="s">
        <v>1588</v>
      </c>
      <c r="E139" s="27" t="s">
        <v>1783</v>
      </c>
      <c r="F139" s="1" t="s">
        <v>1784</v>
      </c>
      <c r="G139" s="4" t="s">
        <v>1878</v>
      </c>
      <c r="H139" s="4" t="s">
        <v>1892</v>
      </c>
      <c r="I139" s="40">
        <v>24.85</v>
      </c>
      <c r="J139" s="40">
        <v>10.3</v>
      </c>
      <c r="K139" s="41">
        <v>1</v>
      </c>
      <c r="L139" s="42" t="s">
        <v>1907</v>
      </c>
      <c r="M139" s="42" t="s">
        <v>1943</v>
      </c>
      <c r="N139" s="39">
        <v>0</v>
      </c>
      <c r="O139" s="42" t="s">
        <v>1943</v>
      </c>
      <c r="P139" s="42" t="s">
        <v>1943</v>
      </c>
      <c r="Q139" s="39">
        <v>1</v>
      </c>
      <c r="R139" s="42" t="s">
        <v>1942</v>
      </c>
      <c r="S139" s="42" t="s">
        <v>1943</v>
      </c>
      <c r="T139" s="39">
        <v>1</v>
      </c>
      <c r="U139" s="42" t="s">
        <v>1947</v>
      </c>
      <c r="V139" s="42" t="s">
        <v>1948</v>
      </c>
      <c r="W139" s="39">
        <v>1</v>
      </c>
      <c r="X139" s="42" t="s">
        <v>1949</v>
      </c>
      <c r="Y139" s="42" t="s">
        <v>1948</v>
      </c>
      <c r="Z139" s="39">
        <v>1</v>
      </c>
      <c r="AA139" s="41">
        <f t="shared" si="6"/>
        <v>0.8</v>
      </c>
      <c r="AB139" s="39" t="str">
        <f t="shared" si="4"/>
        <v>BAIK</v>
      </c>
      <c r="AC139" s="42" t="str">
        <f t="shared" si="7"/>
        <v>PEMELIHARAAN RUTIN *)</v>
      </c>
    </row>
    <row r="140" spans="2:29" s="51" customFormat="1" ht="15" hidden="1" x14ac:dyDescent="0.3">
      <c r="B140" s="43">
        <f t="shared" si="5"/>
        <v>127</v>
      </c>
      <c r="C140" s="44">
        <v>24076002</v>
      </c>
      <c r="D140" s="45" t="s">
        <v>1589</v>
      </c>
      <c r="E140" s="45" t="s">
        <v>1783</v>
      </c>
      <c r="F140" s="46" t="s">
        <v>1785</v>
      </c>
      <c r="G140" s="47" t="s">
        <v>1878</v>
      </c>
      <c r="H140" s="47" t="s">
        <v>1892</v>
      </c>
      <c r="I140" s="48">
        <v>16.8</v>
      </c>
      <c r="J140" s="48">
        <v>5.6</v>
      </c>
      <c r="K140" s="49">
        <v>1</v>
      </c>
      <c r="L140" s="50" t="s">
        <v>1920</v>
      </c>
      <c r="M140" s="50" t="s">
        <v>1942</v>
      </c>
      <c r="N140" s="43">
        <v>1</v>
      </c>
      <c r="O140" s="50" t="s">
        <v>1943</v>
      </c>
      <c r="P140" s="50" t="s">
        <v>1945</v>
      </c>
      <c r="Q140" s="43">
        <v>1</v>
      </c>
      <c r="R140" s="50" t="s">
        <v>1942</v>
      </c>
      <c r="S140" s="50" t="s">
        <v>1943</v>
      </c>
      <c r="T140" s="43">
        <v>2</v>
      </c>
      <c r="U140" s="50" t="s">
        <v>1947</v>
      </c>
      <c r="V140" s="50" t="s">
        <v>1948</v>
      </c>
      <c r="W140" s="43">
        <v>2</v>
      </c>
      <c r="X140" s="50" t="s">
        <v>1949</v>
      </c>
      <c r="Y140" s="50" t="s">
        <v>1948</v>
      </c>
      <c r="Z140" s="43">
        <v>2</v>
      </c>
      <c r="AA140" s="49">
        <f t="shared" si="6"/>
        <v>1.6</v>
      </c>
      <c r="AB140" s="43" t="str">
        <f t="shared" si="4"/>
        <v>SEDANG</v>
      </c>
      <c r="AC140" s="50" t="str">
        <f t="shared" si="7"/>
        <v>PERBAIKAN/REHABILITASI</v>
      </c>
    </row>
    <row r="141" spans="2:29" ht="15" hidden="1" x14ac:dyDescent="0.3">
      <c r="B141" s="39">
        <f t="shared" si="5"/>
        <v>128</v>
      </c>
      <c r="C141" s="26">
        <v>24076003</v>
      </c>
      <c r="D141" s="27" t="s">
        <v>1590</v>
      </c>
      <c r="E141" s="27" t="s">
        <v>1783</v>
      </c>
      <c r="F141" s="1" t="s">
        <v>1786</v>
      </c>
      <c r="G141" s="4" t="s">
        <v>1878</v>
      </c>
      <c r="H141" s="4" t="s">
        <v>1892</v>
      </c>
      <c r="I141" s="40">
        <v>42.2</v>
      </c>
      <c r="J141" s="40">
        <v>5.6</v>
      </c>
      <c r="K141" s="41">
        <v>3</v>
      </c>
      <c r="L141" s="42" t="s">
        <v>1920</v>
      </c>
      <c r="M141" s="42" t="s">
        <v>1942</v>
      </c>
      <c r="N141" s="39">
        <v>1</v>
      </c>
      <c r="O141" s="42" t="s">
        <v>1943</v>
      </c>
      <c r="P141" s="42" t="s">
        <v>1943</v>
      </c>
      <c r="Q141" s="39">
        <v>1</v>
      </c>
      <c r="R141" s="42" t="s">
        <v>1942</v>
      </c>
      <c r="S141" s="42" t="s">
        <v>1943</v>
      </c>
      <c r="T141" s="39">
        <v>1</v>
      </c>
      <c r="U141" s="42" t="s">
        <v>1947</v>
      </c>
      <c r="V141" s="42" t="s">
        <v>1948</v>
      </c>
      <c r="W141" s="39">
        <v>1</v>
      </c>
      <c r="X141" s="42" t="s">
        <v>1949</v>
      </c>
      <c r="Y141" s="42" t="s">
        <v>1948</v>
      </c>
      <c r="Z141" s="39">
        <v>1</v>
      </c>
      <c r="AA141" s="41">
        <f t="shared" si="6"/>
        <v>1</v>
      </c>
      <c r="AB141" s="39" t="str">
        <f t="shared" si="4"/>
        <v>BAIK</v>
      </c>
      <c r="AC141" s="42" t="str">
        <f t="shared" si="7"/>
        <v>PEMELIHARAAN RUTIN *)</v>
      </c>
    </row>
    <row r="142" spans="2:29" ht="15" hidden="1" x14ac:dyDescent="0.3">
      <c r="B142" s="39">
        <f t="shared" si="5"/>
        <v>129</v>
      </c>
      <c r="C142" s="26">
        <v>24078001</v>
      </c>
      <c r="D142" s="27" t="s">
        <v>1591</v>
      </c>
      <c r="E142" s="27" t="s">
        <v>1787</v>
      </c>
      <c r="F142" s="1" t="s">
        <v>1788</v>
      </c>
      <c r="G142" s="4" t="s">
        <v>1884</v>
      </c>
      <c r="H142" s="4" t="s">
        <v>1893</v>
      </c>
      <c r="I142" s="40">
        <v>18.8</v>
      </c>
      <c r="J142" s="40">
        <v>5.5</v>
      </c>
      <c r="K142" s="41">
        <v>1</v>
      </c>
      <c r="L142" s="42" t="s">
        <v>1920</v>
      </c>
      <c r="M142" s="42" t="s">
        <v>1942</v>
      </c>
      <c r="N142" s="39">
        <v>1</v>
      </c>
      <c r="O142" s="42" t="s">
        <v>1943</v>
      </c>
      <c r="P142" s="42" t="s">
        <v>1945</v>
      </c>
      <c r="Q142" s="39">
        <v>1</v>
      </c>
      <c r="R142" s="42" t="s">
        <v>1942</v>
      </c>
      <c r="S142" s="42" t="s">
        <v>1943</v>
      </c>
      <c r="T142" s="39">
        <v>2</v>
      </c>
      <c r="U142" s="42" t="s">
        <v>1947</v>
      </c>
      <c r="V142" s="42" t="s">
        <v>1948</v>
      </c>
      <c r="W142" s="39">
        <v>1</v>
      </c>
      <c r="X142" s="42" t="s">
        <v>1949</v>
      </c>
      <c r="Y142" s="42" t="s">
        <v>1948</v>
      </c>
      <c r="Z142" s="39">
        <v>2</v>
      </c>
      <c r="AA142" s="41">
        <f t="shared" si="6"/>
        <v>1.4</v>
      </c>
      <c r="AB142" s="39" t="str">
        <f t="shared" si="4"/>
        <v>BAIK</v>
      </c>
      <c r="AC142" s="42" t="str">
        <f t="shared" si="7"/>
        <v>PEMELIHARAAN RUTIN *)</v>
      </c>
    </row>
    <row r="143" spans="2:29" ht="15" hidden="1" x14ac:dyDescent="0.3">
      <c r="B143" s="39">
        <f t="shared" si="5"/>
        <v>130</v>
      </c>
      <c r="C143" s="26">
        <v>24078002</v>
      </c>
      <c r="D143" s="27" t="s">
        <v>1592</v>
      </c>
      <c r="E143" s="27" t="s">
        <v>1787</v>
      </c>
      <c r="F143" s="1" t="s">
        <v>1789</v>
      </c>
      <c r="G143" s="4" t="s">
        <v>1884</v>
      </c>
      <c r="H143" s="4" t="s">
        <v>1893</v>
      </c>
      <c r="I143" s="40">
        <v>11.08</v>
      </c>
      <c r="J143" s="40">
        <v>5.42</v>
      </c>
      <c r="K143" s="41">
        <v>1</v>
      </c>
      <c r="L143" s="42" t="s">
        <v>1920</v>
      </c>
      <c r="M143" s="42" t="s">
        <v>1942</v>
      </c>
      <c r="N143" s="39">
        <v>1</v>
      </c>
      <c r="O143" s="42" t="s">
        <v>1943</v>
      </c>
      <c r="P143" s="42" t="s">
        <v>1945</v>
      </c>
      <c r="Q143" s="39">
        <v>1</v>
      </c>
      <c r="R143" s="42" t="s">
        <v>1942</v>
      </c>
      <c r="S143" s="42" t="s">
        <v>1943</v>
      </c>
      <c r="T143" s="39">
        <v>2</v>
      </c>
      <c r="U143" s="42" t="s">
        <v>1947</v>
      </c>
      <c r="V143" s="42" t="s">
        <v>1948</v>
      </c>
      <c r="W143" s="39">
        <v>1</v>
      </c>
      <c r="X143" s="42" t="s">
        <v>1949</v>
      </c>
      <c r="Y143" s="42" t="s">
        <v>1948</v>
      </c>
      <c r="Z143" s="39">
        <v>1</v>
      </c>
      <c r="AA143" s="41">
        <f t="shared" si="6"/>
        <v>1.2</v>
      </c>
      <c r="AB143" s="39" t="str">
        <f t="shared" ref="AB143:AB159" si="8">IF(AND(AA143&gt;=0,AA143&lt;=0.5),"BAIK SEKALI",IF(AND(AA143&gt;0.6,AA143&lt;=1.5),"BAIK",IF(AND(AA143&gt;1.5,AA143&lt;=2.5),"SEDANG",IF(AND(AA143&gt;2.5,AA143&lt;=3.5),"RUSAK RINGAN",IF(AND(AA143&gt;3.6,AA143&lt;=4.5),"KRITIS",IF(AND(AA143&gt;4.6,AA143&lt;=5),"RUNTUH"))))))</f>
        <v>BAIK</v>
      </c>
      <c r="AC143" s="42" t="str">
        <f t="shared" si="7"/>
        <v>PEMELIHARAAN RUTIN *)</v>
      </c>
    </row>
    <row r="144" spans="2:29" ht="15" hidden="1" x14ac:dyDescent="0.3">
      <c r="B144" s="39">
        <f t="shared" ref="B144:B159" si="9">B143+1</f>
        <v>131</v>
      </c>
      <c r="C144" s="26">
        <v>24078003</v>
      </c>
      <c r="D144" s="27" t="s">
        <v>1593</v>
      </c>
      <c r="E144" s="27" t="s">
        <v>1787</v>
      </c>
      <c r="F144" s="1" t="s">
        <v>1790</v>
      </c>
      <c r="G144" s="4" t="s">
        <v>1884</v>
      </c>
      <c r="H144" s="4" t="s">
        <v>1893</v>
      </c>
      <c r="I144" s="40">
        <v>17</v>
      </c>
      <c r="J144" s="40">
        <v>5.25</v>
      </c>
      <c r="K144" s="41">
        <v>1</v>
      </c>
      <c r="L144" s="42" t="s">
        <v>1920</v>
      </c>
      <c r="M144" s="42" t="s">
        <v>1942</v>
      </c>
      <c r="N144" s="39">
        <v>1</v>
      </c>
      <c r="O144" s="42" t="s">
        <v>1943</v>
      </c>
      <c r="P144" s="42" t="s">
        <v>1945</v>
      </c>
      <c r="Q144" s="39">
        <v>1</v>
      </c>
      <c r="R144" s="42" t="s">
        <v>1942</v>
      </c>
      <c r="S144" s="42" t="s">
        <v>1943</v>
      </c>
      <c r="T144" s="39">
        <v>1</v>
      </c>
      <c r="U144" s="42" t="s">
        <v>1947</v>
      </c>
      <c r="V144" s="42" t="s">
        <v>1948</v>
      </c>
      <c r="W144" s="39">
        <v>1</v>
      </c>
      <c r="X144" s="42" t="s">
        <v>1949</v>
      </c>
      <c r="Y144" s="42" t="s">
        <v>1948</v>
      </c>
      <c r="Z144" s="39">
        <v>1</v>
      </c>
      <c r="AA144" s="41">
        <f t="shared" ref="AA144:AA159" si="10">AVERAGE(N144,Q144,T144,W144,Z144)</f>
        <v>1</v>
      </c>
      <c r="AB144" s="39" t="str">
        <f t="shared" si="8"/>
        <v>BAIK</v>
      </c>
      <c r="AC144" s="42" t="str">
        <f t="shared" ref="AC144:AC159" si="11">IF(AND(AA144&gt;=0,AA144&lt;=0.5),"PEMELIHARAAN RUTIN",IF(AND(AA144&gt;0.06,AA144&lt;=1.5),"PEMELIHARAAN RUTIN *)",IF(AND(AA144&gt;1.5,AA144&lt;=2.5),"PERBAIKAN/REHABILITASI",IF(AND(AA144&gt;2.5,AA144&lt;=3.5),"REHABILITASI",IF(AND(AA144&gt;3.5,AA144&lt;=4.5),"PENGGANTIAN",IF(AND(AA144&gt;4.6,AA144&lt;=5),"PEMBANGUNAN JEMBATAN BARU",0))))))</f>
        <v>PEMELIHARAAN RUTIN *)</v>
      </c>
    </row>
    <row r="145" spans="2:29" s="51" customFormat="1" ht="15" hidden="1" x14ac:dyDescent="0.3">
      <c r="B145" s="43">
        <f t="shared" si="9"/>
        <v>132</v>
      </c>
      <c r="C145" s="44">
        <v>24078004</v>
      </c>
      <c r="D145" s="45" t="s">
        <v>1594</v>
      </c>
      <c r="E145" s="45" t="s">
        <v>1787</v>
      </c>
      <c r="F145" s="46" t="s">
        <v>1791</v>
      </c>
      <c r="G145" s="47" t="s">
        <v>1884</v>
      </c>
      <c r="H145" s="47" t="s">
        <v>1893</v>
      </c>
      <c r="I145" s="48">
        <v>17.399999999999999</v>
      </c>
      <c r="J145" s="48">
        <v>7</v>
      </c>
      <c r="K145" s="49">
        <v>1</v>
      </c>
      <c r="L145" s="50" t="s">
        <v>1920</v>
      </c>
      <c r="M145" s="50" t="s">
        <v>1942</v>
      </c>
      <c r="N145" s="43">
        <v>1</v>
      </c>
      <c r="O145" s="50" t="s">
        <v>1943</v>
      </c>
      <c r="P145" s="50" t="s">
        <v>1945</v>
      </c>
      <c r="Q145" s="43">
        <v>1</v>
      </c>
      <c r="R145" s="50" t="s">
        <v>1942</v>
      </c>
      <c r="S145" s="50" t="s">
        <v>1943</v>
      </c>
      <c r="T145" s="43">
        <v>2</v>
      </c>
      <c r="U145" s="50" t="s">
        <v>1947</v>
      </c>
      <c r="V145" s="50" t="s">
        <v>1948</v>
      </c>
      <c r="W145" s="43">
        <v>2</v>
      </c>
      <c r="X145" s="50" t="s">
        <v>1949</v>
      </c>
      <c r="Y145" s="50" t="s">
        <v>1948</v>
      </c>
      <c r="Z145" s="43">
        <v>2</v>
      </c>
      <c r="AA145" s="49">
        <f t="shared" si="10"/>
        <v>1.6</v>
      </c>
      <c r="AB145" s="43" t="str">
        <f t="shared" si="8"/>
        <v>SEDANG</v>
      </c>
      <c r="AC145" s="50" t="str">
        <f t="shared" si="11"/>
        <v>PERBAIKAN/REHABILITASI</v>
      </c>
    </row>
    <row r="146" spans="2:29" ht="15" hidden="1" x14ac:dyDescent="0.3">
      <c r="B146" s="39">
        <f t="shared" si="9"/>
        <v>133</v>
      </c>
      <c r="C146" s="26">
        <v>24078005</v>
      </c>
      <c r="D146" s="27" t="s">
        <v>1595</v>
      </c>
      <c r="E146" s="27" t="s">
        <v>1787</v>
      </c>
      <c r="F146" s="1" t="s">
        <v>1792</v>
      </c>
      <c r="G146" s="4" t="s">
        <v>1884</v>
      </c>
      <c r="H146" s="4" t="s">
        <v>1885</v>
      </c>
      <c r="I146" s="40">
        <v>10.9</v>
      </c>
      <c r="J146" s="40">
        <v>5.65</v>
      </c>
      <c r="K146" s="41">
        <v>1</v>
      </c>
      <c r="L146" s="42" t="s">
        <v>1920</v>
      </c>
      <c r="M146" s="42" t="s">
        <v>1942</v>
      </c>
      <c r="N146" s="39">
        <v>1</v>
      </c>
      <c r="O146" s="42" t="s">
        <v>1943</v>
      </c>
      <c r="P146" s="42" t="s">
        <v>1945</v>
      </c>
      <c r="Q146" s="39">
        <v>1</v>
      </c>
      <c r="R146" s="42" t="s">
        <v>1942</v>
      </c>
      <c r="S146" s="42" t="s">
        <v>1943</v>
      </c>
      <c r="T146" s="39">
        <v>1</v>
      </c>
      <c r="U146" s="42" t="s">
        <v>1947</v>
      </c>
      <c r="V146" s="42" t="s">
        <v>1948</v>
      </c>
      <c r="W146" s="39">
        <v>1</v>
      </c>
      <c r="X146" s="42" t="s">
        <v>1949</v>
      </c>
      <c r="Y146" s="42" t="s">
        <v>1948</v>
      </c>
      <c r="Z146" s="39">
        <v>1</v>
      </c>
      <c r="AA146" s="41">
        <f t="shared" si="10"/>
        <v>1</v>
      </c>
      <c r="AB146" s="39" t="str">
        <f t="shared" si="8"/>
        <v>BAIK</v>
      </c>
      <c r="AC146" s="42" t="str">
        <f t="shared" si="11"/>
        <v>PEMELIHARAAN RUTIN *)</v>
      </c>
    </row>
    <row r="147" spans="2:29" ht="15" hidden="1" x14ac:dyDescent="0.3">
      <c r="B147" s="39">
        <f t="shared" si="9"/>
        <v>134</v>
      </c>
      <c r="C147" s="26">
        <v>24078006</v>
      </c>
      <c r="D147" s="27" t="s">
        <v>1596</v>
      </c>
      <c r="E147" s="27" t="s">
        <v>1787</v>
      </c>
      <c r="F147" s="1" t="s">
        <v>1793</v>
      </c>
      <c r="G147" s="4" t="s">
        <v>1884</v>
      </c>
      <c r="H147" s="4" t="s">
        <v>1885</v>
      </c>
      <c r="I147" s="40">
        <v>10.9</v>
      </c>
      <c r="J147" s="40">
        <v>5.75</v>
      </c>
      <c r="K147" s="41">
        <v>1</v>
      </c>
      <c r="L147" s="42" t="s">
        <v>1920</v>
      </c>
      <c r="M147" s="42" t="s">
        <v>1942</v>
      </c>
      <c r="N147" s="39">
        <v>1</v>
      </c>
      <c r="O147" s="42" t="s">
        <v>1943</v>
      </c>
      <c r="P147" s="42" t="s">
        <v>1945</v>
      </c>
      <c r="Q147" s="39">
        <v>1</v>
      </c>
      <c r="R147" s="42" t="s">
        <v>1942</v>
      </c>
      <c r="S147" s="42" t="s">
        <v>1943</v>
      </c>
      <c r="T147" s="39">
        <v>1</v>
      </c>
      <c r="U147" s="42" t="s">
        <v>1947</v>
      </c>
      <c r="V147" s="42" t="s">
        <v>1948</v>
      </c>
      <c r="W147" s="39">
        <v>1</v>
      </c>
      <c r="X147" s="42" t="s">
        <v>1949</v>
      </c>
      <c r="Y147" s="42" t="s">
        <v>1948</v>
      </c>
      <c r="Z147" s="39">
        <v>1</v>
      </c>
      <c r="AA147" s="41">
        <f t="shared" si="10"/>
        <v>1</v>
      </c>
      <c r="AB147" s="39" t="str">
        <f t="shared" si="8"/>
        <v>BAIK</v>
      </c>
      <c r="AC147" s="42" t="str">
        <f t="shared" si="11"/>
        <v>PEMELIHARAAN RUTIN *)</v>
      </c>
    </row>
    <row r="148" spans="2:29" s="51" customFormat="1" ht="15" hidden="1" x14ac:dyDescent="0.3">
      <c r="B148" s="43">
        <f t="shared" si="9"/>
        <v>135</v>
      </c>
      <c r="C148" s="44">
        <v>24078007</v>
      </c>
      <c r="D148" s="45" t="s">
        <v>1597</v>
      </c>
      <c r="E148" s="45" t="s">
        <v>1787</v>
      </c>
      <c r="F148" s="46" t="s">
        <v>1794</v>
      </c>
      <c r="G148" s="47" t="s">
        <v>1884</v>
      </c>
      <c r="H148" s="47" t="s">
        <v>1885</v>
      </c>
      <c r="I148" s="48">
        <v>9</v>
      </c>
      <c r="J148" s="48">
        <v>6.56</v>
      </c>
      <c r="K148" s="49">
        <v>1</v>
      </c>
      <c r="L148" s="50" t="s">
        <v>1920</v>
      </c>
      <c r="M148" s="50" t="s">
        <v>1942</v>
      </c>
      <c r="N148" s="43">
        <v>1</v>
      </c>
      <c r="O148" s="50" t="s">
        <v>1943</v>
      </c>
      <c r="P148" s="50" t="s">
        <v>1945</v>
      </c>
      <c r="Q148" s="43">
        <v>1</v>
      </c>
      <c r="R148" s="50" t="s">
        <v>1942</v>
      </c>
      <c r="S148" s="50" t="s">
        <v>1943</v>
      </c>
      <c r="T148" s="43">
        <v>2</v>
      </c>
      <c r="U148" s="50" t="s">
        <v>1947</v>
      </c>
      <c r="V148" s="50" t="s">
        <v>1948</v>
      </c>
      <c r="W148" s="43">
        <v>3</v>
      </c>
      <c r="X148" s="50" t="s">
        <v>1949</v>
      </c>
      <c r="Y148" s="50" t="s">
        <v>1948</v>
      </c>
      <c r="Z148" s="43">
        <v>4</v>
      </c>
      <c r="AA148" s="49">
        <f t="shared" si="10"/>
        <v>2.2000000000000002</v>
      </c>
      <c r="AB148" s="43" t="str">
        <f t="shared" si="8"/>
        <v>SEDANG</v>
      </c>
      <c r="AC148" s="50" t="str">
        <f t="shared" si="11"/>
        <v>PERBAIKAN/REHABILITASI</v>
      </c>
    </row>
    <row r="149" spans="2:29" ht="15" hidden="1" x14ac:dyDescent="0.3">
      <c r="B149" s="39">
        <f t="shared" si="9"/>
        <v>136</v>
      </c>
      <c r="C149" s="26">
        <v>24078008</v>
      </c>
      <c r="D149" s="27" t="s">
        <v>1598</v>
      </c>
      <c r="E149" s="27" t="s">
        <v>1787</v>
      </c>
      <c r="F149" s="1" t="s">
        <v>1795</v>
      </c>
      <c r="G149" s="4" t="s">
        <v>1884</v>
      </c>
      <c r="H149" s="4" t="s">
        <v>1885</v>
      </c>
      <c r="I149" s="40">
        <v>19.3</v>
      </c>
      <c r="J149" s="40">
        <v>10</v>
      </c>
      <c r="K149" s="41">
        <v>1</v>
      </c>
      <c r="L149" s="42" t="s">
        <v>1907</v>
      </c>
      <c r="M149" s="42" t="s">
        <v>1943</v>
      </c>
      <c r="N149" s="39">
        <v>1</v>
      </c>
      <c r="O149" s="42" t="s">
        <v>1943</v>
      </c>
      <c r="P149" s="42" t="s">
        <v>1945</v>
      </c>
      <c r="Q149" s="39">
        <v>1</v>
      </c>
      <c r="R149" s="42" t="s">
        <v>1942</v>
      </c>
      <c r="S149" s="42" t="s">
        <v>1943</v>
      </c>
      <c r="T149" s="39">
        <v>0</v>
      </c>
      <c r="U149" s="42" t="s">
        <v>1947</v>
      </c>
      <c r="V149" s="42" t="s">
        <v>1948</v>
      </c>
      <c r="W149" s="39">
        <v>1</v>
      </c>
      <c r="X149" s="42" t="s">
        <v>1949</v>
      </c>
      <c r="Y149" s="42" t="s">
        <v>1948</v>
      </c>
      <c r="Z149" s="39">
        <v>2</v>
      </c>
      <c r="AA149" s="41">
        <f t="shared" si="10"/>
        <v>1</v>
      </c>
      <c r="AB149" s="39" t="str">
        <f t="shared" si="8"/>
        <v>BAIK</v>
      </c>
      <c r="AC149" s="42" t="str">
        <f t="shared" si="11"/>
        <v>PEMELIHARAAN RUTIN *)</v>
      </c>
    </row>
    <row r="150" spans="2:29" ht="15" hidden="1" x14ac:dyDescent="0.3">
      <c r="B150" s="39">
        <f t="shared" si="9"/>
        <v>137</v>
      </c>
      <c r="C150" s="26">
        <v>24078009</v>
      </c>
      <c r="D150" s="27" t="s">
        <v>1599</v>
      </c>
      <c r="E150" s="27" t="s">
        <v>1787</v>
      </c>
      <c r="F150" s="1" t="s">
        <v>1796</v>
      </c>
      <c r="G150" s="4" t="s">
        <v>1884</v>
      </c>
      <c r="H150" s="4" t="s">
        <v>1894</v>
      </c>
      <c r="I150" s="40">
        <v>20</v>
      </c>
      <c r="J150" s="40">
        <v>10</v>
      </c>
      <c r="K150" s="41">
        <v>1</v>
      </c>
      <c r="L150" s="42" t="s">
        <v>1920</v>
      </c>
      <c r="M150" s="42" t="s">
        <v>1942</v>
      </c>
      <c r="N150" s="39">
        <v>1</v>
      </c>
      <c r="O150" s="42" t="s">
        <v>1943</v>
      </c>
      <c r="P150" s="42" t="s">
        <v>1945</v>
      </c>
      <c r="Q150" s="39">
        <v>1</v>
      </c>
      <c r="R150" s="42" t="s">
        <v>1942</v>
      </c>
      <c r="S150" s="42" t="s">
        <v>1943</v>
      </c>
      <c r="T150" s="39">
        <v>0</v>
      </c>
      <c r="U150" s="42" t="s">
        <v>1947</v>
      </c>
      <c r="V150" s="42" t="s">
        <v>1948</v>
      </c>
      <c r="W150" s="39">
        <v>1</v>
      </c>
      <c r="X150" s="42" t="s">
        <v>1949</v>
      </c>
      <c r="Y150" s="42" t="s">
        <v>1948</v>
      </c>
      <c r="Z150" s="39">
        <v>2</v>
      </c>
      <c r="AA150" s="41">
        <f t="shared" si="10"/>
        <v>1</v>
      </c>
      <c r="AB150" s="39" t="str">
        <f t="shared" si="8"/>
        <v>BAIK</v>
      </c>
      <c r="AC150" s="42" t="str">
        <f t="shared" si="11"/>
        <v>PEMELIHARAAN RUTIN *)</v>
      </c>
    </row>
    <row r="151" spans="2:29" ht="15" hidden="1" x14ac:dyDescent="0.3">
      <c r="B151" s="39">
        <f t="shared" si="9"/>
        <v>138</v>
      </c>
      <c r="C151" s="26">
        <v>24078010</v>
      </c>
      <c r="D151" s="27" t="s">
        <v>1600</v>
      </c>
      <c r="E151" s="27" t="s">
        <v>1787</v>
      </c>
      <c r="F151" s="1" t="s">
        <v>1797</v>
      </c>
      <c r="G151" s="4" t="s">
        <v>1884</v>
      </c>
      <c r="H151" s="4" t="s">
        <v>1894</v>
      </c>
      <c r="I151" s="40">
        <v>11</v>
      </c>
      <c r="J151" s="40">
        <v>5.7</v>
      </c>
      <c r="K151" s="41">
        <v>1</v>
      </c>
      <c r="L151" s="42" t="s">
        <v>1920</v>
      </c>
      <c r="M151" s="42" t="s">
        <v>1942</v>
      </c>
      <c r="N151" s="39">
        <v>1</v>
      </c>
      <c r="O151" s="42" t="s">
        <v>1943</v>
      </c>
      <c r="P151" s="42" t="s">
        <v>1945</v>
      </c>
      <c r="Q151" s="39">
        <v>1</v>
      </c>
      <c r="R151" s="42" t="s">
        <v>1942</v>
      </c>
      <c r="S151" s="42" t="s">
        <v>1943</v>
      </c>
      <c r="T151" s="39">
        <v>2</v>
      </c>
      <c r="U151" s="42" t="s">
        <v>1947</v>
      </c>
      <c r="V151" s="42" t="s">
        <v>1948</v>
      </c>
      <c r="W151" s="39">
        <v>1</v>
      </c>
      <c r="X151" s="42" t="s">
        <v>1949</v>
      </c>
      <c r="Y151" s="42" t="s">
        <v>1948</v>
      </c>
      <c r="Z151" s="39">
        <v>2</v>
      </c>
      <c r="AA151" s="41">
        <f t="shared" si="10"/>
        <v>1.4</v>
      </c>
      <c r="AB151" s="39" t="str">
        <f t="shared" si="8"/>
        <v>BAIK</v>
      </c>
      <c r="AC151" s="42" t="str">
        <f t="shared" si="11"/>
        <v>PEMELIHARAAN RUTIN *)</v>
      </c>
    </row>
    <row r="152" spans="2:29" ht="15" hidden="1" x14ac:dyDescent="0.3">
      <c r="B152" s="39">
        <f t="shared" si="9"/>
        <v>139</v>
      </c>
      <c r="C152" s="26">
        <v>24078011</v>
      </c>
      <c r="D152" s="27" t="s">
        <v>1595</v>
      </c>
      <c r="E152" s="27" t="s">
        <v>1787</v>
      </c>
      <c r="F152" s="1" t="s">
        <v>1798</v>
      </c>
      <c r="G152" s="4" t="s">
        <v>1884</v>
      </c>
      <c r="H152" s="4" t="s">
        <v>1894</v>
      </c>
      <c r="I152" s="40">
        <v>14.1</v>
      </c>
      <c r="J152" s="40">
        <v>5.5</v>
      </c>
      <c r="K152" s="41">
        <v>1</v>
      </c>
      <c r="L152" s="42" t="s">
        <v>1920</v>
      </c>
      <c r="M152" s="42" t="s">
        <v>1942</v>
      </c>
      <c r="N152" s="39">
        <v>1</v>
      </c>
      <c r="O152" s="42" t="s">
        <v>1943</v>
      </c>
      <c r="P152" s="42" t="s">
        <v>1945</v>
      </c>
      <c r="Q152" s="39">
        <v>1</v>
      </c>
      <c r="R152" s="42" t="s">
        <v>1942</v>
      </c>
      <c r="S152" s="42" t="s">
        <v>1943</v>
      </c>
      <c r="T152" s="39">
        <v>1</v>
      </c>
      <c r="U152" s="42" t="s">
        <v>1947</v>
      </c>
      <c r="V152" s="42" t="s">
        <v>1948</v>
      </c>
      <c r="W152" s="39">
        <v>2</v>
      </c>
      <c r="X152" s="42" t="s">
        <v>1949</v>
      </c>
      <c r="Y152" s="42" t="s">
        <v>1948</v>
      </c>
      <c r="Z152" s="39">
        <v>2</v>
      </c>
      <c r="AA152" s="41">
        <f t="shared" si="10"/>
        <v>1.4</v>
      </c>
      <c r="AB152" s="39" t="str">
        <f t="shared" si="8"/>
        <v>BAIK</v>
      </c>
      <c r="AC152" s="42" t="str">
        <f t="shared" si="11"/>
        <v>PEMELIHARAAN RUTIN *)</v>
      </c>
    </row>
    <row r="153" spans="2:29" ht="15" hidden="1" x14ac:dyDescent="0.3">
      <c r="B153" s="39">
        <f t="shared" si="9"/>
        <v>140</v>
      </c>
      <c r="C153" s="26">
        <v>24078012</v>
      </c>
      <c r="D153" s="27" t="s">
        <v>1601</v>
      </c>
      <c r="E153" s="27" t="s">
        <v>1787</v>
      </c>
      <c r="F153" s="1" t="s">
        <v>1799</v>
      </c>
      <c r="G153" s="4" t="s">
        <v>1884</v>
      </c>
      <c r="H153" s="4" t="s">
        <v>1895</v>
      </c>
      <c r="I153" s="40">
        <v>12</v>
      </c>
      <c r="J153" s="40">
        <v>5.5</v>
      </c>
      <c r="K153" s="41">
        <v>1</v>
      </c>
      <c r="L153" s="42" t="s">
        <v>1920</v>
      </c>
      <c r="M153" s="42" t="s">
        <v>1942</v>
      </c>
      <c r="N153" s="39">
        <v>1</v>
      </c>
      <c r="O153" s="42" t="s">
        <v>1943</v>
      </c>
      <c r="P153" s="42" t="s">
        <v>1945</v>
      </c>
      <c r="Q153" s="39">
        <v>1</v>
      </c>
      <c r="R153" s="42" t="s">
        <v>1942</v>
      </c>
      <c r="S153" s="42" t="s">
        <v>1943</v>
      </c>
      <c r="T153" s="39">
        <v>1</v>
      </c>
      <c r="U153" s="42" t="s">
        <v>1947</v>
      </c>
      <c r="V153" s="42" t="s">
        <v>1948</v>
      </c>
      <c r="W153" s="39">
        <v>2</v>
      </c>
      <c r="X153" s="42" t="s">
        <v>1949</v>
      </c>
      <c r="Y153" s="42" t="s">
        <v>1948</v>
      </c>
      <c r="Z153" s="39">
        <v>2</v>
      </c>
      <c r="AA153" s="41">
        <f t="shared" si="10"/>
        <v>1.4</v>
      </c>
      <c r="AB153" s="39" t="str">
        <f t="shared" si="8"/>
        <v>BAIK</v>
      </c>
      <c r="AC153" s="42" t="str">
        <f t="shared" si="11"/>
        <v>PEMELIHARAAN RUTIN *)</v>
      </c>
    </row>
    <row r="154" spans="2:29" s="51" customFormat="1" ht="15" hidden="1" x14ac:dyDescent="0.3">
      <c r="B154" s="43">
        <f t="shared" si="9"/>
        <v>141</v>
      </c>
      <c r="C154" s="44">
        <v>24078013</v>
      </c>
      <c r="D154" s="45" t="s">
        <v>1602</v>
      </c>
      <c r="E154" s="45" t="s">
        <v>1787</v>
      </c>
      <c r="F154" s="46" t="s">
        <v>1800</v>
      </c>
      <c r="G154" s="47" t="s">
        <v>1884</v>
      </c>
      <c r="H154" s="47" t="s">
        <v>1895</v>
      </c>
      <c r="I154" s="48">
        <v>11</v>
      </c>
      <c r="J154" s="48">
        <v>5.65</v>
      </c>
      <c r="K154" s="49">
        <v>1</v>
      </c>
      <c r="L154" s="50" t="s">
        <v>1920</v>
      </c>
      <c r="M154" s="50" t="s">
        <v>1942</v>
      </c>
      <c r="N154" s="43">
        <v>2</v>
      </c>
      <c r="O154" s="50" t="s">
        <v>1943</v>
      </c>
      <c r="P154" s="50" t="s">
        <v>1945</v>
      </c>
      <c r="Q154" s="43">
        <v>1</v>
      </c>
      <c r="R154" s="50" t="s">
        <v>1942</v>
      </c>
      <c r="S154" s="50" t="s">
        <v>1943</v>
      </c>
      <c r="T154" s="43">
        <v>1</v>
      </c>
      <c r="U154" s="50" t="s">
        <v>1947</v>
      </c>
      <c r="V154" s="50" t="s">
        <v>1948</v>
      </c>
      <c r="W154" s="43">
        <v>3</v>
      </c>
      <c r="X154" s="50" t="s">
        <v>1949</v>
      </c>
      <c r="Y154" s="50" t="s">
        <v>1948</v>
      </c>
      <c r="Z154" s="43">
        <v>4</v>
      </c>
      <c r="AA154" s="49">
        <f t="shared" si="10"/>
        <v>2.2000000000000002</v>
      </c>
      <c r="AB154" s="43" t="str">
        <f t="shared" si="8"/>
        <v>SEDANG</v>
      </c>
      <c r="AC154" s="50" t="str">
        <f t="shared" si="11"/>
        <v>PERBAIKAN/REHABILITASI</v>
      </c>
    </row>
    <row r="155" spans="2:29" ht="15" hidden="1" x14ac:dyDescent="0.3">
      <c r="B155" s="39">
        <f t="shared" si="9"/>
        <v>142</v>
      </c>
      <c r="C155" s="26">
        <v>24078014</v>
      </c>
      <c r="D155" s="27" t="s">
        <v>1603</v>
      </c>
      <c r="E155" s="27" t="s">
        <v>1787</v>
      </c>
      <c r="F155" s="1" t="s">
        <v>1801</v>
      </c>
      <c r="G155" s="4" t="s">
        <v>1884</v>
      </c>
      <c r="H155" s="4" t="s">
        <v>1895</v>
      </c>
      <c r="I155" s="40">
        <v>11</v>
      </c>
      <c r="J155" s="40">
        <v>5.5</v>
      </c>
      <c r="K155" s="41">
        <v>1</v>
      </c>
      <c r="L155" s="42" t="s">
        <v>1920</v>
      </c>
      <c r="M155" s="42" t="s">
        <v>1942</v>
      </c>
      <c r="N155" s="39">
        <v>1</v>
      </c>
      <c r="O155" s="42" t="s">
        <v>1943</v>
      </c>
      <c r="P155" s="42" t="s">
        <v>1945</v>
      </c>
      <c r="Q155" s="39">
        <v>1</v>
      </c>
      <c r="R155" s="42" t="s">
        <v>1942</v>
      </c>
      <c r="S155" s="42" t="s">
        <v>1943</v>
      </c>
      <c r="T155" s="39">
        <v>1</v>
      </c>
      <c r="U155" s="42" t="s">
        <v>1947</v>
      </c>
      <c r="V155" s="42" t="s">
        <v>1948</v>
      </c>
      <c r="W155" s="39">
        <v>1</v>
      </c>
      <c r="X155" s="42" t="s">
        <v>1949</v>
      </c>
      <c r="Y155" s="42" t="s">
        <v>1948</v>
      </c>
      <c r="Z155" s="39">
        <v>2</v>
      </c>
      <c r="AA155" s="41">
        <f t="shared" si="10"/>
        <v>1.2</v>
      </c>
      <c r="AB155" s="39" t="str">
        <f t="shared" si="8"/>
        <v>BAIK</v>
      </c>
      <c r="AC155" s="42" t="str">
        <f t="shared" si="11"/>
        <v>PEMELIHARAAN RUTIN *)</v>
      </c>
    </row>
    <row r="156" spans="2:29" ht="15" hidden="1" x14ac:dyDescent="0.3">
      <c r="B156" s="39">
        <f t="shared" si="9"/>
        <v>143</v>
      </c>
      <c r="C156" s="26">
        <v>24078015</v>
      </c>
      <c r="D156" s="27" t="s">
        <v>1604</v>
      </c>
      <c r="E156" s="27" t="s">
        <v>1787</v>
      </c>
      <c r="F156" s="1" t="s">
        <v>1802</v>
      </c>
      <c r="G156" s="4" t="s">
        <v>1884</v>
      </c>
      <c r="H156" s="4" t="s">
        <v>1895</v>
      </c>
      <c r="I156" s="40">
        <v>10.85</v>
      </c>
      <c r="J156" s="40">
        <v>5.7</v>
      </c>
      <c r="K156" s="41">
        <v>1</v>
      </c>
      <c r="L156" s="42" t="s">
        <v>1920</v>
      </c>
      <c r="M156" s="42" t="s">
        <v>1942</v>
      </c>
      <c r="N156" s="39">
        <v>2</v>
      </c>
      <c r="O156" s="42" t="s">
        <v>1943</v>
      </c>
      <c r="P156" s="42" t="s">
        <v>1945</v>
      </c>
      <c r="Q156" s="39">
        <v>2</v>
      </c>
      <c r="R156" s="42" t="s">
        <v>1942</v>
      </c>
      <c r="S156" s="42" t="s">
        <v>1943</v>
      </c>
      <c r="T156" s="39">
        <v>4</v>
      </c>
      <c r="U156" s="42" t="s">
        <v>1947</v>
      </c>
      <c r="V156" s="42" t="s">
        <v>1948</v>
      </c>
      <c r="W156" s="39">
        <v>2</v>
      </c>
      <c r="X156" s="42" t="s">
        <v>1949</v>
      </c>
      <c r="Y156" s="42" t="s">
        <v>1948</v>
      </c>
      <c r="Z156" s="39">
        <v>3</v>
      </c>
      <c r="AA156" s="41">
        <f t="shared" si="10"/>
        <v>2.6</v>
      </c>
      <c r="AB156" s="39" t="str">
        <f t="shared" si="8"/>
        <v>RUSAK RINGAN</v>
      </c>
      <c r="AC156" s="42" t="str">
        <f t="shared" si="11"/>
        <v>REHABILITASI</v>
      </c>
    </row>
    <row r="157" spans="2:29" ht="15" hidden="1" x14ac:dyDescent="0.3">
      <c r="B157" s="39">
        <f t="shared" si="9"/>
        <v>144</v>
      </c>
      <c r="C157" s="26">
        <v>24078016</v>
      </c>
      <c r="D157" s="27" t="s">
        <v>1605</v>
      </c>
      <c r="E157" s="27" t="s">
        <v>1787</v>
      </c>
      <c r="F157" s="1" t="s">
        <v>1803</v>
      </c>
      <c r="G157" s="4" t="s">
        <v>1884</v>
      </c>
      <c r="H157" s="4" t="s">
        <v>1895</v>
      </c>
      <c r="I157" s="40">
        <v>13.75</v>
      </c>
      <c r="J157" s="40">
        <v>5.6</v>
      </c>
      <c r="K157" s="41">
        <v>1</v>
      </c>
      <c r="L157" s="42" t="s">
        <v>1920</v>
      </c>
      <c r="M157" s="42" t="s">
        <v>1942</v>
      </c>
      <c r="N157" s="39">
        <v>1</v>
      </c>
      <c r="O157" s="42" t="s">
        <v>1943</v>
      </c>
      <c r="P157" s="42" t="s">
        <v>1945</v>
      </c>
      <c r="Q157" s="39">
        <v>1</v>
      </c>
      <c r="R157" s="42" t="s">
        <v>1942</v>
      </c>
      <c r="S157" s="42" t="s">
        <v>1943</v>
      </c>
      <c r="T157" s="39">
        <v>1</v>
      </c>
      <c r="U157" s="42" t="s">
        <v>1947</v>
      </c>
      <c r="V157" s="42" t="s">
        <v>1948</v>
      </c>
      <c r="W157" s="39">
        <v>1</v>
      </c>
      <c r="X157" s="42" t="s">
        <v>1949</v>
      </c>
      <c r="Y157" s="42" t="s">
        <v>1948</v>
      </c>
      <c r="Z157" s="39">
        <v>1</v>
      </c>
      <c r="AA157" s="41">
        <f t="shared" si="10"/>
        <v>1</v>
      </c>
      <c r="AB157" s="39" t="str">
        <f t="shared" si="8"/>
        <v>BAIK</v>
      </c>
      <c r="AC157" s="42" t="str">
        <f t="shared" si="11"/>
        <v>PEMELIHARAAN RUTIN *)</v>
      </c>
    </row>
    <row r="158" spans="2:29" ht="15" hidden="1" x14ac:dyDescent="0.3">
      <c r="B158" s="39">
        <f t="shared" si="9"/>
        <v>145</v>
      </c>
      <c r="C158" s="26">
        <v>24078017</v>
      </c>
      <c r="D158" s="27" t="s">
        <v>1606</v>
      </c>
      <c r="E158" s="27" t="s">
        <v>1787</v>
      </c>
      <c r="F158" s="1" t="s">
        <v>1804</v>
      </c>
      <c r="G158" s="4" t="s">
        <v>1884</v>
      </c>
      <c r="H158" s="4" t="s">
        <v>1895</v>
      </c>
      <c r="I158" s="40">
        <v>128</v>
      </c>
      <c r="J158" s="40">
        <v>5.8</v>
      </c>
      <c r="K158" s="41">
        <v>2</v>
      </c>
      <c r="L158" s="42" t="s">
        <v>1930</v>
      </c>
      <c r="M158" s="42" t="s">
        <v>1942</v>
      </c>
      <c r="N158" s="39">
        <v>1</v>
      </c>
      <c r="O158" s="42" t="s">
        <v>1943</v>
      </c>
      <c r="P158" s="42" t="s">
        <v>1943</v>
      </c>
      <c r="Q158" s="39">
        <v>1</v>
      </c>
      <c r="R158" s="42" t="s">
        <v>1942</v>
      </c>
      <c r="S158" s="42" t="s">
        <v>1943</v>
      </c>
      <c r="T158" s="39">
        <v>1</v>
      </c>
      <c r="U158" s="42" t="s">
        <v>1947</v>
      </c>
      <c r="V158" s="42" t="s">
        <v>1948</v>
      </c>
      <c r="W158" s="39">
        <v>1</v>
      </c>
      <c r="X158" s="42" t="s">
        <v>1949</v>
      </c>
      <c r="Y158" s="42" t="s">
        <v>1948</v>
      </c>
      <c r="Z158" s="39">
        <v>1</v>
      </c>
      <c r="AA158" s="41">
        <f t="shared" si="10"/>
        <v>1</v>
      </c>
      <c r="AB158" s="39" t="str">
        <f t="shared" si="8"/>
        <v>BAIK</v>
      </c>
      <c r="AC158" s="42" t="str">
        <f t="shared" si="11"/>
        <v>PEMELIHARAAN RUTIN *)</v>
      </c>
    </row>
    <row r="159" spans="2:29" s="51" customFormat="1" ht="15" hidden="1" x14ac:dyDescent="0.3">
      <c r="B159" s="43">
        <f t="shared" si="9"/>
        <v>146</v>
      </c>
      <c r="C159" s="44">
        <v>24079001</v>
      </c>
      <c r="D159" s="45" t="s">
        <v>1607</v>
      </c>
      <c r="E159" s="45" t="s">
        <v>1805</v>
      </c>
      <c r="F159" s="46" t="s">
        <v>1806</v>
      </c>
      <c r="G159" s="47" t="s">
        <v>1896</v>
      </c>
      <c r="H159" s="47" t="s">
        <v>1897</v>
      </c>
      <c r="I159" s="48">
        <v>16.899999999999999</v>
      </c>
      <c r="J159" s="48">
        <v>5.3</v>
      </c>
      <c r="K159" s="49">
        <v>1</v>
      </c>
      <c r="L159" s="50" t="s">
        <v>1920</v>
      </c>
      <c r="M159" s="50" t="s">
        <v>1942</v>
      </c>
      <c r="N159" s="43">
        <v>1</v>
      </c>
      <c r="O159" s="50" t="s">
        <v>1943</v>
      </c>
      <c r="P159" s="50" t="s">
        <v>1943</v>
      </c>
      <c r="Q159" s="43">
        <v>2</v>
      </c>
      <c r="R159" s="50" t="s">
        <v>1942</v>
      </c>
      <c r="S159" s="50" t="s">
        <v>1943</v>
      </c>
      <c r="T159" s="43">
        <v>3</v>
      </c>
      <c r="U159" s="50" t="s">
        <v>1947</v>
      </c>
      <c r="V159" s="50" t="s">
        <v>1948</v>
      </c>
      <c r="W159" s="43">
        <v>2</v>
      </c>
      <c r="X159" s="50" t="s">
        <v>1949</v>
      </c>
      <c r="Y159" s="50" t="s">
        <v>1948</v>
      </c>
      <c r="Z159" s="43">
        <v>3</v>
      </c>
      <c r="AA159" s="49">
        <f t="shared" si="10"/>
        <v>2.2000000000000002</v>
      </c>
      <c r="AB159" s="43" t="str">
        <f t="shared" si="8"/>
        <v>SEDANG</v>
      </c>
      <c r="AC159" s="50" t="str">
        <f t="shared" si="11"/>
        <v>PERBAIKAN/REHABILITASI</v>
      </c>
    </row>
  </sheetData>
  <autoFilter ref="A13:AO159" xr:uid="{05EDBE2D-B78D-45FE-9C88-2AB44590F2E0}">
    <filterColumn colId="27">
      <filters>
        <filter val="RUNTUH"/>
      </filters>
    </filterColumn>
  </autoFilter>
  <mergeCells count="25">
    <mergeCell ref="AC8:AC12"/>
    <mergeCell ref="I10:I11"/>
    <mergeCell ref="J10:J11"/>
    <mergeCell ref="K10:K11"/>
    <mergeCell ref="L10:N11"/>
    <mergeCell ref="O10:Q11"/>
    <mergeCell ref="R10:T11"/>
    <mergeCell ref="U10:W11"/>
    <mergeCell ref="X10:Z11"/>
    <mergeCell ref="AB8:AB12"/>
    <mergeCell ref="G8:H11"/>
    <mergeCell ref="I8:K9"/>
    <mergeCell ref="L8:T9"/>
    <mergeCell ref="U8:Z9"/>
    <mergeCell ref="AA8:AA12"/>
    <mergeCell ref="B2:AC2"/>
    <mergeCell ref="B3:C3"/>
    <mergeCell ref="B4:C4"/>
    <mergeCell ref="B5:C5"/>
    <mergeCell ref="B6:C6"/>
    <mergeCell ref="B8:B12"/>
    <mergeCell ref="C8:C12"/>
    <mergeCell ref="D8:D12"/>
    <mergeCell ref="E8:E12"/>
    <mergeCell ref="F8:F12"/>
  </mergeCells>
  <conditionalFormatting sqref="AA14:AA159">
    <cfRule type="cellIs" dxfId="167" priority="13" operator="between">
      <formula>4.6</formula>
      <formula>5.6</formula>
    </cfRule>
    <cfRule type="cellIs" dxfId="166" priority="14" operator="between">
      <formula>3.6</formula>
      <formula>4.5</formula>
    </cfRule>
    <cfRule type="cellIs" dxfId="165" priority="15" operator="between">
      <formula>2.6</formula>
      <formula>3.5</formula>
    </cfRule>
    <cfRule type="cellIs" dxfId="164" priority="16" operator="between">
      <formula>1.6</formula>
      <formula>2.5</formula>
    </cfRule>
    <cfRule type="cellIs" dxfId="163" priority="17" operator="between">
      <formula>0.6</formula>
      <formula>1.5</formula>
    </cfRule>
    <cfRule type="cellIs" dxfId="162" priority="18" operator="between">
      <formula>0</formula>
      <formula>0.5</formula>
    </cfRule>
  </conditionalFormatting>
  <conditionalFormatting sqref="AB14:AB159">
    <cfRule type="containsText" dxfId="161" priority="3" operator="containsText" text="BAIK SEKALI">
      <formula>NOT(ISERROR(SEARCH("BAIK SEKALI",AB14)))</formula>
    </cfRule>
    <cfRule type="containsText" dxfId="160" priority="8" operator="containsText" text="RUNTUH">
      <formula>NOT(ISERROR(SEARCH("RUNTUH",AB14)))</formula>
    </cfRule>
    <cfRule type="containsText" dxfId="159" priority="9" operator="containsText" text="KRITIS">
      <formula>NOT(ISERROR(SEARCH("KRITIS",AB14)))</formula>
    </cfRule>
    <cfRule type="containsText" dxfId="158" priority="10" operator="containsText" text="RUSAK RINGAN">
      <formula>NOT(ISERROR(SEARCH("RUSAK RINGAN",AB14)))</formula>
    </cfRule>
    <cfRule type="containsText" dxfId="157" priority="11" operator="containsText" text="SEDANG">
      <formula>NOT(ISERROR(SEARCH("SEDANG",AB14)))</formula>
    </cfRule>
    <cfRule type="containsText" dxfId="156" priority="12" operator="containsText" text="BAIK">
      <formula>NOT(ISERROR(SEARCH("BAIK",AB14)))</formula>
    </cfRule>
  </conditionalFormatting>
  <conditionalFormatting sqref="AC14:AC159">
    <cfRule type="containsText" dxfId="155" priority="1" operator="containsText" text="PEMELIHARAAN RUTIN *)">
      <formula>NOT(ISERROR(SEARCH("PEMELIHARAAN RUTIN *)",AC14)))</formula>
    </cfRule>
    <cfRule type="containsText" dxfId="154" priority="2" operator="containsText" text="PERBAIKAN/REHABILITASI">
      <formula>NOT(ISERROR(SEARCH("PERBAIKAN/REHABILITASI",AC14)))</formula>
    </cfRule>
    <cfRule type="containsText" dxfId="153" priority="4" operator="containsText" text="PEMBANGUNAN JEMBATAN BARU">
      <formula>NOT(ISERROR(SEARCH("PEMBANGUNAN JEMBATAN BARU",AC14)))</formula>
    </cfRule>
    <cfRule type="containsText" dxfId="152" priority="5" operator="containsText" text="PENGGANTIAN">
      <formula>NOT(ISERROR(SEARCH("PENGGANTIAN",AC14)))</formula>
    </cfRule>
    <cfRule type="containsText" dxfId="151" priority="6" operator="containsText" text="REHABILITASI">
      <formula>NOT(ISERROR(SEARCH("REHABILITASI",AC14)))</formula>
    </cfRule>
    <cfRule type="containsText" dxfId="150" priority="7" operator="containsText" text="PEMELIHARAAN RUTIN">
      <formula>NOT(ISERROR(SEARCH("PEMELIHARAAN RUTIN",AC14)))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2801-A34F-482E-B2C4-7462F8F6B94C}">
  <sheetPr>
    <tabColor rgb="FF00B050"/>
  </sheetPr>
  <dimension ref="B1:V156"/>
  <sheetViews>
    <sheetView topLeftCell="F24" zoomScaleNormal="110" workbookViewId="0">
      <selection activeCell="B8" sqref="B8:R40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13.5546875" style="32" customWidth="1"/>
    <col min="13" max="13" width="10.5546875" style="32" customWidth="1"/>
    <col min="14" max="14" width="13" style="32" customWidth="1"/>
    <col min="15" max="15" width="11.44140625" style="32" customWidth="1"/>
    <col min="16" max="16" width="12.5546875" style="32" customWidth="1"/>
    <col min="17" max="17" width="11" style="32" customWidth="1"/>
    <col min="18" max="18" width="17.109375" style="32" customWidth="1"/>
    <col min="19" max="19" width="33.44140625" style="32" customWidth="1"/>
    <col min="20" max="21" width="3.44140625" style="32" customWidth="1"/>
    <col min="22" max="22" width="4.44140625" style="32" customWidth="1"/>
    <col min="23" max="25" width="8.88671875" style="32"/>
    <col min="26" max="26" width="26.88671875" style="32" bestFit="1" customWidth="1"/>
    <col min="27" max="28" width="8.88671875" style="32"/>
    <col min="29" max="29" width="14.5546875" style="32" bestFit="1" customWidth="1"/>
    <col min="30" max="30" width="12.88671875" style="32" bestFit="1" customWidth="1"/>
    <col min="31" max="31" width="8.44140625" style="32" bestFit="1" customWidth="1"/>
    <col min="32" max="16384" width="8.88671875" style="32"/>
  </cols>
  <sheetData>
    <row r="1" spans="2:19" ht="6.6" customHeight="1" x14ac:dyDescent="0.3"/>
    <row r="2" spans="2:19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2:19" x14ac:dyDescent="0.3">
      <c r="B3" s="117" t="s">
        <v>1898</v>
      </c>
      <c r="C3" s="117"/>
      <c r="D3" s="34" t="s">
        <v>1902</v>
      </c>
    </row>
    <row r="4" spans="2:19" x14ac:dyDescent="0.3">
      <c r="B4" s="117" t="s">
        <v>1899</v>
      </c>
      <c r="C4" s="117"/>
      <c r="D4" s="34" t="s">
        <v>1903</v>
      </c>
    </row>
    <row r="5" spans="2:19" x14ac:dyDescent="0.3">
      <c r="B5" s="117" t="s">
        <v>1900</v>
      </c>
      <c r="C5" s="117"/>
      <c r="D5" s="34" t="s">
        <v>1905</v>
      </c>
    </row>
    <row r="6" spans="2:19" ht="15" x14ac:dyDescent="0.3">
      <c r="B6" s="117" t="s">
        <v>1901</v>
      </c>
      <c r="C6" s="117"/>
      <c r="D6" s="34" t="s">
        <v>1904</v>
      </c>
      <c r="F6" s="1"/>
    </row>
    <row r="8" spans="2:19" ht="31.2" customHeight="1" x14ac:dyDescent="0.3">
      <c r="B8" s="118" t="s">
        <v>0</v>
      </c>
      <c r="C8" s="113" t="s">
        <v>1470</v>
      </c>
      <c r="D8" s="113" t="s">
        <v>4</v>
      </c>
      <c r="E8" s="118" t="s">
        <v>3</v>
      </c>
      <c r="F8" s="113" t="s">
        <v>1608</v>
      </c>
      <c r="G8" s="118" t="s">
        <v>10</v>
      </c>
      <c r="H8" s="118" t="s">
        <v>9</v>
      </c>
      <c r="I8" s="111" t="s">
        <v>1456</v>
      </c>
      <c r="J8" s="111"/>
      <c r="K8" s="111"/>
      <c r="L8" s="119" t="s">
        <v>1462</v>
      </c>
      <c r="M8" s="120"/>
      <c r="N8" s="121"/>
      <c r="O8" s="119" t="s">
        <v>1455</v>
      </c>
      <c r="P8" s="121"/>
      <c r="Q8" s="113" t="s">
        <v>1454</v>
      </c>
      <c r="R8" s="113" t="s">
        <v>1917</v>
      </c>
      <c r="S8" s="118" t="s">
        <v>1460</v>
      </c>
    </row>
    <row r="9" spans="2:19" ht="40.950000000000003" customHeight="1" x14ac:dyDescent="0.3">
      <c r="B9" s="137"/>
      <c r="C9" s="114"/>
      <c r="D9" s="114"/>
      <c r="E9" s="137"/>
      <c r="F9" s="114"/>
      <c r="G9" s="137"/>
      <c r="H9" s="137"/>
      <c r="I9" s="55" t="s">
        <v>1457</v>
      </c>
      <c r="J9" s="55" t="s">
        <v>1458</v>
      </c>
      <c r="K9" s="54" t="s">
        <v>1459</v>
      </c>
      <c r="L9" s="53" t="s">
        <v>1449</v>
      </c>
      <c r="M9" s="56" t="s">
        <v>1450</v>
      </c>
      <c r="N9" s="56" t="s">
        <v>1451</v>
      </c>
      <c r="O9" s="54" t="s">
        <v>1452</v>
      </c>
      <c r="P9" s="36" t="s">
        <v>1453</v>
      </c>
      <c r="Q9" s="114"/>
      <c r="R9" s="114"/>
      <c r="S9" s="137"/>
    </row>
    <row r="10" spans="2:19" ht="17.25" customHeight="1" x14ac:dyDescent="0.3">
      <c r="B10" s="136"/>
      <c r="C10" s="115"/>
      <c r="D10" s="115"/>
      <c r="E10" s="136"/>
      <c r="F10" s="115"/>
      <c r="G10" s="136"/>
      <c r="H10" s="136"/>
      <c r="I10" s="35" t="s">
        <v>12</v>
      </c>
      <c r="J10" s="35" t="s">
        <v>12</v>
      </c>
      <c r="K10" s="36" t="s">
        <v>1916</v>
      </c>
      <c r="L10" s="36" t="s">
        <v>1448</v>
      </c>
      <c r="M10" s="36" t="s">
        <v>1448</v>
      </c>
      <c r="N10" s="36" t="s">
        <v>1448</v>
      </c>
      <c r="O10" s="36" t="s">
        <v>1448</v>
      </c>
      <c r="P10" s="36" t="s">
        <v>1448</v>
      </c>
      <c r="Q10" s="115"/>
      <c r="R10" s="115"/>
      <c r="S10" s="136"/>
    </row>
    <row r="11" spans="2:19" ht="15" x14ac:dyDescent="0.3">
      <c r="B11" s="39">
        <v>1</v>
      </c>
      <c r="C11" s="25" t="s">
        <v>1463</v>
      </c>
      <c r="D11" s="27" t="s">
        <v>1471</v>
      </c>
      <c r="E11" s="27" t="s">
        <v>1609</v>
      </c>
      <c r="F11" s="25" t="s">
        <v>1610</v>
      </c>
      <c r="G11" s="27" t="s">
        <v>1807</v>
      </c>
      <c r="H11" s="27" t="s">
        <v>1808</v>
      </c>
      <c r="I11" s="40"/>
      <c r="J11" s="40"/>
      <c r="K11" s="41"/>
      <c r="L11" s="39">
        <v>0</v>
      </c>
      <c r="M11" s="39">
        <v>1</v>
      </c>
      <c r="N11" s="39">
        <v>0</v>
      </c>
      <c r="O11" s="39">
        <v>0</v>
      </c>
      <c r="P11" s="39">
        <v>0</v>
      </c>
      <c r="Q11" s="40">
        <f t="shared" ref="Q11:Q42" si="0">AVERAGE(L11,M11,N11,O11,P11)</f>
        <v>0.2</v>
      </c>
      <c r="R11" s="39" t="str">
        <f t="shared" ref="R11:R75" si="1">IF(AND(Q11&gt;=0,Q11&lt;=0.5),"BAIK SEKALI",IF(AND(Q11&gt;0.6,Q11&lt;=1.5),"BAIK",IF(AND(Q11&gt;1.5,Q11&lt;=2.5),"SEDANG",IF(AND(Q11&gt;2.5,Q11&lt;=3.5),"RUSAK RINGAN",IF(AND(Q11&gt;3.6,Q11&lt;=4.5),"KRITIS",IF(AND(Q11&gt;4.6,Q11&lt;=5),"RUNTUH"))))))</f>
        <v>BAIK SEKALI</v>
      </c>
      <c r="S11" s="42" t="str">
        <f>IF(AND(Q11&gt;=0,Q11&lt;=0.5),"PEMELIHARAAN RUTIN",IF(AND(Q11&gt;0.06,Q11&lt;=1.5),"PEMELIHARAAN RUTIN",IF(AND(Q11&gt;1.5,Q11&lt;=2.5),"PERBAIKAN/REHABILITASI",IF(AND(Q11&gt;2.5,Q11&lt;=3.5),"REHABILITASI",IF(AND(Q11&gt;3.5,Q11&lt;=4.5),"PENGGANTIAN",IF(AND(Q11&gt;4.6,Q11&lt;=5),"PEMBANGUNAN JEMBATAN BARU",0))))))</f>
        <v>PEMELIHARAAN RUTIN</v>
      </c>
    </row>
    <row r="12" spans="2:19" ht="15" x14ac:dyDescent="0.3">
      <c r="B12" s="39">
        <f>B11+1</f>
        <v>2</v>
      </c>
      <c r="C12" s="25" t="s">
        <v>1464</v>
      </c>
      <c r="D12" s="27" t="s">
        <v>1926</v>
      </c>
      <c r="E12" s="27" t="s">
        <v>1611</v>
      </c>
      <c r="F12" s="1" t="s">
        <v>1614</v>
      </c>
      <c r="G12" s="27" t="s">
        <v>1807</v>
      </c>
      <c r="H12" s="4" t="s">
        <v>1809</v>
      </c>
      <c r="I12" s="40">
        <v>6.2</v>
      </c>
      <c r="J12" s="40">
        <v>4.5</v>
      </c>
      <c r="K12" s="41">
        <v>1</v>
      </c>
      <c r="L12" s="39">
        <v>1</v>
      </c>
      <c r="M12" s="39">
        <v>1</v>
      </c>
      <c r="N12" s="39">
        <v>1</v>
      </c>
      <c r="O12" s="39">
        <v>1</v>
      </c>
      <c r="P12" s="39">
        <v>1</v>
      </c>
      <c r="Q12" s="41">
        <f t="shared" si="0"/>
        <v>1</v>
      </c>
      <c r="R12" s="39" t="str">
        <f t="shared" si="1"/>
        <v>BAIK</v>
      </c>
      <c r="S12" s="42" t="str">
        <f>IF(AND(Q12&gt;=0,Q12&lt;=0.5),"PEMELIHARAAN RUTIN",IF(AND(Q12&gt;0.06,Q12&lt;=1.5),"PEMELIHARAAN RUTIN *)",IF(AND(Q12&gt;1.5,Q12&lt;=2.5),"PERBAIKAN/REHABILITASI",IF(AND(Q12&gt;2.5,Q12&lt;=3.5),"REHABILITASI",IF(AND(Q12&gt;3.5,Q12&lt;=4.5),"PENGGANTIAN",IF(AND(Q12&gt;4.6,Q12&lt;=5),"PEMBANGUNAN JEMBATAN BARU",0))))))</f>
        <v>PEMELIHARAAN RUTIN *)</v>
      </c>
    </row>
    <row r="13" spans="2:19" ht="15" x14ac:dyDescent="0.3">
      <c r="B13" s="39">
        <f t="shared" ref="B13:B76" si="2">B12+1</f>
        <v>3</v>
      </c>
      <c r="C13" s="25" t="s">
        <v>1465</v>
      </c>
      <c r="D13" s="27" t="s">
        <v>1472</v>
      </c>
      <c r="E13" s="27" t="s">
        <v>1611</v>
      </c>
      <c r="F13" s="1" t="s">
        <v>1613</v>
      </c>
      <c r="G13" s="27" t="s">
        <v>1807</v>
      </c>
      <c r="H13" s="4" t="s">
        <v>1809</v>
      </c>
      <c r="I13" s="40">
        <v>6.5</v>
      </c>
      <c r="J13" s="40">
        <v>4.5999999999999996</v>
      </c>
      <c r="K13" s="41">
        <v>1</v>
      </c>
      <c r="L13" s="39">
        <v>1</v>
      </c>
      <c r="M13" s="39">
        <v>1</v>
      </c>
      <c r="N13" s="39">
        <v>2</v>
      </c>
      <c r="O13" s="39">
        <v>1</v>
      </c>
      <c r="P13" s="39">
        <v>1</v>
      </c>
      <c r="Q13" s="41">
        <f t="shared" si="0"/>
        <v>1.2</v>
      </c>
      <c r="R13" s="39" t="str">
        <f t="shared" si="1"/>
        <v>BAIK</v>
      </c>
      <c r="S13" s="42" t="str">
        <f t="shared" ref="S13:S76" si="3">IF(AND(Q13&gt;=0,Q13&lt;=0.5),"PEMELIHARAAN RUTIN",IF(AND(Q13&gt;0.06,Q13&lt;=1.5),"PEMELIHARAAN RUTIN *)",IF(AND(Q13&gt;1.5,Q13&lt;=2.5),"PERBAIKAN/REHABILITASI",IF(AND(Q13&gt;2.5,Q13&lt;=3.5),"REHABILITASI",IF(AND(Q13&gt;3.5,Q13&lt;=4.5),"PENGGANTIAN",IF(AND(Q13&gt;4.6,Q13&lt;=5),"PEMBANGUNAN JEMBATAN BARU",0))))))</f>
        <v>PEMELIHARAAN RUTIN *)</v>
      </c>
    </row>
    <row r="14" spans="2:19" ht="15" x14ac:dyDescent="0.3">
      <c r="B14" s="39">
        <f t="shared" si="2"/>
        <v>4</v>
      </c>
      <c r="C14" s="25" t="s">
        <v>1466</v>
      </c>
      <c r="D14" s="27" t="s">
        <v>1927</v>
      </c>
      <c r="E14" s="27" t="s">
        <v>1611</v>
      </c>
      <c r="F14" s="1" t="s">
        <v>1612</v>
      </c>
      <c r="G14" s="27" t="s">
        <v>1807</v>
      </c>
      <c r="H14" s="4" t="s">
        <v>1808</v>
      </c>
      <c r="I14" s="40">
        <v>6.2</v>
      </c>
      <c r="J14" s="40">
        <v>4.5</v>
      </c>
      <c r="K14" s="41">
        <v>1</v>
      </c>
      <c r="L14" s="39">
        <v>1</v>
      </c>
      <c r="M14" s="39">
        <v>1</v>
      </c>
      <c r="N14" s="39">
        <v>3</v>
      </c>
      <c r="O14" s="39">
        <v>1</v>
      </c>
      <c r="P14" s="39">
        <v>1</v>
      </c>
      <c r="Q14" s="41">
        <f t="shared" si="0"/>
        <v>1.4</v>
      </c>
      <c r="R14" s="39" t="str">
        <f t="shared" si="1"/>
        <v>BAIK</v>
      </c>
      <c r="S14" s="42" t="str">
        <f t="shared" si="3"/>
        <v>PEMELIHARAAN RUTIN *)</v>
      </c>
    </row>
    <row r="15" spans="2:19" ht="15" x14ac:dyDescent="0.3">
      <c r="B15" s="39">
        <f t="shared" si="2"/>
        <v>5</v>
      </c>
      <c r="C15" s="25" t="s">
        <v>1467</v>
      </c>
      <c r="D15" s="27" t="s">
        <v>1473</v>
      </c>
      <c r="E15" s="27" t="s">
        <v>1615</v>
      </c>
      <c r="F15" s="1" t="s">
        <v>1616</v>
      </c>
      <c r="G15" s="27" t="s">
        <v>1807</v>
      </c>
      <c r="H15" s="4" t="s">
        <v>1810</v>
      </c>
      <c r="I15" s="40">
        <v>48.5</v>
      </c>
      <c r="J15" s="40">
        <v>8</v>
      </c>
      <c r="K15" s="41">
        <v>2</v>
      </c>
      <c r="L15" s="39">
        <v>1</v>
      </c>
      <c r="M15" s="39">
        <v>1</v>
      </c>
      <c r="N15" s="39">
        <v>1</v>
      </c>
      <c r="O15" s="39">
        <v>1</v>
      </c>
      <c r="P15" s="39">
        <v>1</v>
      </c>
      <c r="Q15" s="41">
        <f t="shared" si="0"/>
        <v>1</v>
      </c>
      <c r="R15" s="39" t="str">
        <f t="shared" si="1"/>
        <v>BAIK</v>
      </c>
      <c r="S15" s="42" t="str">
        <f t="shared" si="3"/>
        <v>PEMELIHARAAN RUTIN *)</v>
      </c>
    </row>
    <row r="16" spans="2:19" ht="15" x14ac:dyDescent="0.3">
      <c r="B16" s="39">
        <f t="shared" si="2"/>
        <v>6</v>
      </c>
      <c r="C16" s="25" t="s">
        <v>1468</v>
      </c>
      <c r="D16" s="27" t="s">
        <v>1474</v>
      </c>
      <c r="E16" s="27" t="s">
        <v>1617</v>
      </c>
      <c r="F16" s="1" t="s">
        <v>1618</v>
      </c>
      <c r="G16" s="27" t="s">
        <v>1811</v>
      </c>
      <c r="H16" s="4" t="s">
        <v>1812</v>
      </c>
      <c r="I16" s="40">
        <v>10.8</v>
      </c>
      <c r="J16" s="40">
        <v>5.5</v>
      </c>
      <c r="K16" s="41">
        <v>1</v>
      </c>
      <c r="L16" s="39">
        <v>1</v>
      </c>
      <c r="M16" s="39">
        <v>1</v>
      </c>
      <c r="N16" s="39">
        <v>1</v>
      </c>
      <c r="O16" s="39">
        <v>1</v>
      </c>
      <c r="P16" s="39">
        <v>1</v>
      </c>
      <c r="Q16" s="41">
        <f t="shared" si="0"/>
        <v>1</v>
      </c>
      <c r="R16" s="39" t="str">
        <f t="shared" si="1"/>
        <v>BAIK</v>
      </c>
      <c r="S16" s="42" t="str">
        <f t="shared" si="3"/>
        <v>PEMELIHARAAN RUTIN *)</v>
      </c>
    </row>
    <row r="17" spans="2:21" ht="15" x14ac:dyDescent="0.3">
      <c r="B17" s="39">
        <f t="shared" si="2"/>
        <v>7</v>
      </c>
      <c r="C17" s="25" t="s">
        <v>1469</v>
      </c>
      <c r="D17" s="27" t="s">
        <v>1475</v>
      </c>
      <c r="E17" s="27" t="s">
        <v>1619</v>
      </c>
      <c r="F17" s="1" t="s">
        <v>1620</v>
      </c>
      <c r="G17" s="27" t="s">
        <v>1811</v>
      </c>
      <c r="H17" s="4" t="s">
        <v>1813</v>
      </c>
      <c r="I17" s="40">
        <v>6</v>
      </c>
      <c r="J17" s="40">
        <v>5</v>
      </c>
      <c r="K17" s="41">
        <v>1</v>
      </c>
      <c r="L17" s="39">
        <v>1</v>
      </c>
      <c r="M17" s="39">
        <v>1</v>
      </c>
      <c r="N17" s="39">
        <v>3</v>
      </c>
      <c r="O17" s="39">
        <v>1</v>
      </c>
      <c r="P17" s="39">
        <v>1</v>
      </c>
      <c r="Q17" s="41">
        <f t="shared" si="0"/>
        <v>1.4</v>
      </c>
      <c r="R17" s="39" t="str">
        <f t="shared" si="1"/>
        <v>BAIK</v>
      </c>
      <c r="S17" s="42" t="str">
        <f t="shared" si="3"/>
        <v>PEMELIHARAAN RUTIN *)</v>
      </c>
    </row>
    <row r="18" spans="2:21" ht="15" x14ac:dyDescent="0.3">
      <c r="B18" s="39">
        <f t="shared" si="2"/>
        <v>8</v>
      </c>
      <c r="C18" s="26">
        <v>24001135001</v>
      </c>
      <c r="D18" s="27" t="s">
        <v>1476</v>
      </c>
      <c r="E18" s="27" t="s">
        <v>1621</v>
      </c>
      <c r="F18" s="1" t="s">
        <v>1622</v>
      </c>
      <c r="G18" s="27" t="s">
        <v>1811</v>
      </c>
      <c r="H18" s="4" t="s">
        <v>1814</v>
      </c>
      <c r="I18" s="40">
        <v>65</v>
      </c>
      <c r="J18" s="40">
        <v>9.5</v>
      </c>
      <c r="K18" s="41">
        <v>2</v>
      </c>
      <c r="L18" s="39">
        <v>1</v>
      </c>
      <c r="M18" s="39">
        <v>1</v>
      </c>
      <c r="N18" s="39">
        <v>1</v>
      </c>
      <c r="O18" s="39">
        <v>1</v>
      </c>
      <c r="P18" s="39">
        <v>1</v>
      </c>
      <c r="Q18" s="41">
        <f t="shared" si="0"/>
        <v>1</v>
      </c>
      <c r="R18" s="39" t="str">
        <f t="shared" si="1"/>
        <v>BAIK</v>
      </c>
      <c r="S18" s="42" t="str">
        <f t="shared" si="3"/>
        <v>PEMELIHARAAN RUTIN *)</v>
      </c>
    </row>
    <row r="19" spans="2:21" ht="15" x14ac:dyDescent="0.3">
      <c r="B19" s="39">
        <f t="shared" si="2"/>
        <v>9</v>
      </c>
      <c r="C19" s="26">
        <v>24002001</v>
      </c>
      <c r="D19" s="27" t="s">
        <v>1477</v>
      </c>
      <c r="E19" s="27" t="s">
        <v>1623</v>
      </c>
      <c r="F19" s="1" t="s">
        <v>1624</v>
      </c>
      <c r="G19" s="4" t="s">
        <v>1815</v>
      </c>
      <c r="H19" s="4" t="s">
        <v>1816</v>
      </c>
      <c r="I19" s="40">
        <v>6.2</v>
      </c>
      <c r="J19" s="40">
        <v>4.2</v>
      </c>
      <c r="K19" s="41">
        <v>1</v>
      </c>
      <c r="L19" s="39">
        <v>1</v>
      </c>
      <c r="M19" s="39">
        <v>1</v>
      </c>
      <c r="N19" s="39">
        <v>3</v>
      </c>
      <c r="O19" s="39">
        <v>1</v>
      </c>
      <c r="P19" s="39">
        <v>1</v>
      </c>
      <c r="Q19" s="41">
        <f t="shared" si="0"/>
        <v>1.4</v>
      </c>
      <c r="R19" s="39" t="str">
        <f t="shared" si="1"/>
        <v>BAIK</v>
      </c>
      <c r="S19" s="42" t="str">
        <f t="shared" si="3"/>
        <v>PEMELIHARAAN RUTIN *)</v>
      </c>
    </row>
    <row r="20" spans="2:21" ht="15" x14ac:dyDescent="0.3">
      <c r="B20" s="39">
        <f t="shared" si="2"/>
        <v>10</v>
      </c>
      <c r="C20" s="26">
        <v>24002002</v>
      </c>
      <c r="D20" s="27" t="s">
        <v>1478</v>
      </c>
      <c r="E20" s="27" t="s">
        <v>1623</v>
      </c>
      <c r="F20" s="1" t="s">
        <v>1625</v>
      </c>
      <c r="G20" s="4" t="s">
        <v>1815</v>
      </c>
      <c r="H20" s="4" t="s">
        <v>1817</v>
      </c>
      <c r="I20" s="40">
        <v>6.5</v>
      </c>
      <c r="J20" s="40">
        <v>4.3499999999999996</v>
      </c>
      <c r="K20" s="41">
        <v>1</v>
      </c>
      <c r="L20" s="39">
        <v>1</v>
      </c>
      <c r="M20" s="39">
        <v>1</v>
      </c>
      <c r="N20" s="39">
        <v>2</v>
      </c>
      <c r="O20" s="39">
        <v>1</v>
      </c>
      <c r="P20" s="39">
        <v>1</v>
      </c>
      <c r="Q20" s="41">
        <f t="shared" si="0"/>
        <v>1.2</v>
      </c>
      <c r="R20" s="39" t="str">
        <f t="shared" si="1"/>
        <v>BAIK</v>
      </c>
      <c r="S20" s="42" t="str">
        <f t="shared" si="3"/>
        <v>PEMELIHARAAN RUTIN *)</v>
      </c>
    </row>
    <row r="21" spans="2:21" ht="15" x14ac:dyDescent="0.3">
      <c r="B21" s="39">
        <f t="shared" si="2"/>
        <v>11</v>
      </c>
      <c r="C21" s="26">
        <v>24002003</v>
      </c>
      <c r="D21" s="27" t="s">
        <v>1479</v>
      </c>
      <c r="E21" s="27" t="s">
        <v>1623</v>
      </c>
      <c r="F21" s="1" t="s">
        <v>1626</v>
      </c>
      <c r="G21" s="4" t="s">
        <v>1815</v>
      </c>
      <c r="H21" s="4" t="s">
        <v>1817</v>
      </c>
      <c r="I21" s="40">
        <v>20.3</v>
      </c>
      <c r="J21" s="40">
        <v>4</v>
      </c>
      <c r="K21" s="41">
        <v>1</v>
      </c>
      <c r="L21" s="39">
        <v>5</v>
      </c>
      <c r="M21" s="39">
        <v>5</v>
      </c>
      <c r="N21" s="39">
        <v>5</v>
      </c>
      <c r="O21" s="39">
        <v>5</v>
      </c>
      <c r="P21" s="39">
        <v>4</v>
      </c>
      <c r="Q21" s="41">
        <f t="shared" si="0"/>
        <v>4.8</v>
      </c>
      <c r="R21" s="39" t="str">
        <f t="shared" si="1"/>
        <v>RUNTUH</v>
      </c>
      <c r="S21" s="42" t="str">
        <f t="shared" si="3"/>
        <v>PEMBANGUNAN JEMBATAN BARU</v>
      </c>
    </row>
    <row r="22" spans="2:21" s="51" customFormat="1" ht="15" x14ac:dyDescent="0.3">
      <c r="B22" s="43">
        <f t="shared" si="2"/>
        <v>12</v>
      </c>
      <c r="C22" s="44">
        <v>24002004</v>
      </c>
      <c r="D22" s="45" t="s">
        <v>1480</v>
      </c>
      <c r="E22" s="45" t="s">
        <v>1623</v>
      </c>
      <c r="F22" s="46" t="s">
        <v>1627</v>
      </c>
      <c r="G22" s="47" t="s">
        <v>1815</v>
      </c>
      <c r="H22" s="47" t="s">
        <v>1817</v>
      </c>
      <c r="I22" s="48">
        <v>12.5</v>
      </c>
      <c r="J22" s="48">
        <v>4</v>
      </c>
      <c r="K22" s="49">
        <v>1</v>
      </c>
      <c r="L22" s="43">
        <v>1</v>
      </c>
      <c r="M22" s="43">
        <v>1</v>
      </c>
      <c r="N22" s="43">
        <v>3</v>
      </c>
      <c r="O22" s="43">
        <v>2</v>
      </c>
      <c r="P22" s="43">
        <v>2</v>
      </c>
      <c r="Q22" s="49">
        <f t="shared" si="0"/>
        <v>1.8</v>
      </c>
      <c r="R22" s="43" t="str">
        <f t="shared" si="1"/>
        <v>SEDANG</v>
      </c>
      <c r="S22" s="50" t="str">
        <f t="shared" si="3"/>
        <v>PERBAIKAN/REHABILITASI</v>
      </c>
      <c r="U22" s="51">
        <v>1</v>
      </c>
    </row>
    <row r="23" spans="2:21" ht="15" x14ac:dyDescent="0.3">
      <c r="B23" s="39">
        <f t="shared" si="2"/>
        <v>13</v>
      </c>
      <c r="C23" s="26">
        <v>24003001</v>
      </c>
      <c r="D23" s="27" t="s">
        <v>1481</v>
      </c>
      <c r="E23" s="27" t="s">
        <v>1628</v>
      </c>
      <c r="F23" s="1" t="s">
        <v>1629</v>
      </c>
      <c r="G23" s="4" t="s">
        <v>1815</v>
      </c>
      <c r="H23" s="4" t="s">
        <v>1818</v>
      </c>
      <c r="I23" s="40">
        <v>10</v>
      </c>
      <c r="J23" s="40">
        <v>4.2</v>
      </c>
      <c r="K23" s="41">
        <v>1</v>
      </c>
      <c r="L23" s="39">
        <v>1</v>
      </c>
      <c r="M23" s="39">
        <v>1</v>
      </c>
      <c r="N23" s="39">
        <v>3</v>
      </c>
      <c r="O23" s="39">
        <v>1</v>
      </c>
      <c r="P23" s="39">
        <v>1</v>
      </c>
      <c r="Q23" s="41">
        <f t="shared" si="0"/>
        <v>1.4</v>
      </c>
      <c r="R23" s="39" t="str">
        <f t="shared" si="1"/>
        <v>BAIK</v>
      </c>
      <c r="S23" s="42" t="str">
        <f t="shared" si="3"/>
        <v>PEMELIHARAAN RUTIN *)</v>
      </c>
    </row>
    <row r="24" spans="2:21" ht="15" x14ac:dyDescent="0.3">
      <c r="B24" s="39">
        <f t="shared" si="2"/>
        <v>14</v>
      </c>
      <c r="C24" s="26">
        <v>24003002</v>
      </c>
      <c r="D24" s="27" t="s">
        <v>1482</v>
      </c>
      <c r="E24" s="27" t="s">
        <v>1628</v>
      </c>
      <c r="F24" s="1" t="s">
        <v>1630</v>
      </c>
      <c r="G24" s="4" t="s">
        <v>1815</v>
      </c>
      <c r="H24" s="4" t="s">
        <v>1818</v>
      </c>
      <c r="I24" s="40">
        <v>7.2</v>
      </c>
      <c r="J24" s="40">
        <v>5.6</v>
      </c>
      <c r="K24" s="41">
        <v>1</v>
      </c>
      <c r="L24" s="39">
        <v>1</v>
      </c>
      <c r="M24" s="39">
        <v>1</v>
      </c>
      <c r="N24" s="39">
        <v>2</v>
      </c>
      <c r="O24" s="39">
        <v>1</v>
      </c>
      <c r="P24" s="39">
        <v>1</v>
      </c>
      <c r="Q24" s="41">
        <f t="shared" si="0"/>
        <v>1.2</v>
      </c>
      <c r="R24" s="39" t="str">
        <f t="shared" si="1"/>
        <v>BAIK</v>
      </c>
      <c r="S24" s="42" t="str">
        <f t="shared" si="3"/>
        <v>PEMELIHARAAN RUTIN *)</v>
      </c>
    </row>
    <row r="25" spans="2:21" ht="15" x14ac:dyDescent="0.3">
      <c r="B25" s="39">
        <f t="shared" si="2"/>
        <v>15</v>
      </c>
      <c r="C25" s="26">
        <v>24003003</v>
      </c>
      <c r="D25" s="27" t="s">
        <v>1483</v>
      </c>
      <c r="E25" s="27" t="s">
        <v>1628</v>
      </c>
      <c r="F25" s="1" t="s">
        <v>1631</v>
      </c>
      <c r="G25" s="4" t="s">
        <v>1815</v>
      </c>
      <c r="H25" s="4" t="s">
        <v>1818</v>
      </c>
      <c r="I25" s="40">
        <v>7.1</v>
      </c>
      <c r="J25" s="40">
        <v>5.6</v>
      </c>
      <c r="K25" s="41">
        <v>1</v>
      </c>
      <c r="L25" s="39">
        <v>1</v>
      </c>
      <c r="M25" s="39">
        <v>1</v>
      </c>
      <c r="N25" s="39">
        <v>1</v>
      </c>
      <c r="O25" s="39">
        <v>1</v>
      </c>
      <c r="P25" s="39">
        <v>1</v>
      </c>
      <c r="Q25" s="41">
        <f t="shared" si="0"/>
        <v>1</v>
      </c>
      <c r="R25" s="39" t="str">
        <f t="shared" si="1"/>
        <v>BAIK</v>
      </c>
      <c r="S25" s="42" t="str">
        <f t="shared" si="3"/>
        <v>PEMELIHARAAN RUTIN *)</v>
      </c>
    </row>
    <row r="26" spans="2:21" ht="15" x14ac:dyDescent="0.3">
      <c r="B26" s="39">
        <f t="shared" si="2"/>
        <v>16</v>
      </c>
      <c r="C26" s="26">
        <v>24003004</v>
      </c>
      <c r="D26" s="27" t="s">
        <v>1484</v>
      </c>
      <c r="E26" s="27" t="s">
        <v>1628</v>
      </c>
      <c r="F26" s="1" t="s">
        <v>1632</v>
      </c>
      <c r="G26" s="4" t="s">
        <v>1815</v>
      </c>
      <c r="H26" s="4" t="s">
        <v>1818</v>
      </c>
      <c r="I26" s="40">
        <v>10.8</v>
      </c>
      <c r="J26" s="40">
        <v>5.7</v>
      </c>
      <c r="K26" s="41">
        <v>1</v>
      </c>
      <c r="L26" s="39">
        <v>1</v>
      </c>
      <c r="M26" s="39">
        <v>1</v>
      </c>
      <c r="N26" s="39">
        <v>1</v>
      </c>
      <c r="O26" s="39">
        <v>2</v>
      </c>
      <c r="P26" s="39">
        <v>2</v>
      </c>
      <c r="Q26" s="41">
        <f t="shared" si="0"/>
        <v>1.4</v>
      </c>
      <c r="R26" s="39" t="str">
        <f t="shared" si="1"/>
        <v>BAIK</v>
      </c>
      <c r="S26" s="42" t="str">
        <f t="shared" si="3"/>
        <v>PEMELIHARAAN RUTIN *)</v>
      </c>
    </row>
    <row r="27" spans="2:21" ht="15" x14ac:dyDescent="0.3">
      <c r="B27" s="39">
        <f t="shared" si="2"/>
        <v>17</v>
      </c>
      <c r="C27" s="26">
        <v>24003005</v>
      </c>
      <c r="D27" s="27" t="s">
        <v>1485</v>
      </c>
      <c r="E27" s="27" t="s">
        <v>1628</v>
      </c>
      <c r="F27" s="1" t="s">
        <v>1633</v>
      </c>
      <c r="G27" s="4" t="s">
        <v>1819</v>
      </c>
      <c r="H27" s="4" t="s">
        <v>1820</v>
      </c>
      <c r="I27" s="40">
        <v>17.100000000000001</v>
      </c>
      <c r="J27" s="40">
        <v>5.9</v>
      </c>
      <c r="K27" s="41">
        <v>1</v>
      </c>
      <c r="L27" s="39">
        <v>2</v>
      </c>
      <c r="M27" s="39">
        <v>2</v>
      </c>
      <c r="N27" s="39">
        <v>1</v>
      </c>
      <c r="O27" s="39">
        <v>1</v>
      </c>
      <c r="P27" s="39">
        <v>1</v>
      </c>
      <c r="Q27" s="41">
        <f t="shared" si="0"/>
        <v>1.4</v>
      </c>
      <c r="R27" s="39" t="str">
        <f t="shared" si="1"/>
        <v>BAIK</v>
      </c>
      <c r="S27" s="42" t="str">
        <f t="shared" si="3"/>
        <v>PEMELIHARAAN RUTIN *)</v>
      </c>
    </row>
    <row r="28" spans="2:21" s="51" customFormat="1" ht="15" x14ac:dyDescent="0.3">
      <c r="B28" s="43">
        <f t="shared" si="2"/>
        <v>18</v>
      </c>
      <c r="C28" s="44">
        <v>24003006</v>
      </c>
      <c r="D28" s="45" t="s">
        <v>1486</v>
      </c>
      <c r="E28" s="45" t="s">
        <v>1628</v>
      </c>
      <c r="F28" s="46" t="s">
        <v>1634</v>
      </c>
      <c r="G28" s="47" t="s">
        <v>1819</v>
      </c>
      <c r="H28" s="47" t="s">
        <v>1820</v>
      </c>
      <c r="I28" s="48">
        <v>10.9</v>
      </c>
      <c r="J28" s="48">
        <v>4.8</v>
      </c>
      <c r="K28" s="49">
        <v>1</v>
      </c>
      <c r="L28" s="43">
        <v>2</v>
      </c>
      <c r="M28" s="43">
        <v>2</v>
      </c>
      <c r="N28" s="43">
        <v>3</v>
      </c>
      <c r="O28" s="43">
        <v>2</v>
      </c>
      <c r="P28" s="43">
        <v>2</v>
      </c>
      <c r="Q28" s="49">
        <f t="shared" si="0"/>
        <v>2.2000000000000002</v>
      </c>
      <c r="R28" s="43" t="str">
        <f t="shared" si="1"/>
        <v>SEDANG</v>
      </c>
      <c r="S28" s="50" t="str">
        <f t="shared" si="3"/>
        <v>PERBAIKAN/REHABILITASI</v>
      </c>
      <c r="U28" s="51">
        <v>2</v>
      </c>
    </row>
    <row r="29" spans="2:21" s="51" customFormat="1" ht="12.6" customHeight="1" x14ac:dyDescent="0.3">
      <c r="B29" s="43">
        <f t="shared" si="2"/>
        <v>19</v>
      </c>
      <c r="C29" s="44">
        <v>24004001</v>
      </c>
      <c r="D29" s="45" t="s">
        <v>1487</v>
      </c>
      <c r="E29" s="45" t="s">
        <v>1635</v>
      </c>
      <c r="F29" s="46" t="s">
        <v>1636</v>
      </c>
      <c r="G29" s="47" t="s">
        <v>1815</v>
      </c>
      <c r="H29" s="47" t="s">
        <v>1821</v>
      </c>
      <c r="I29" s="48">
        <v>17.8</v>
      </c>
      <c r="J29" s="48">
        <v>5.7</v>
      </c>
      <c r="K29" s="49">
        <v>1</v>
      </c>
      <c r="L29" s="43">
        <v>1</v>
      </c>
      <c r="M29" s="43">
        <v>1</v>
      </c>
      <c r="N29" s="43">
        <v>2</v>
      </c>
      <c r="O29" s="43">
        <v>2</v>
      </c>
      <c r="P29" s="43">
        <v>3</v>
      </c>
      <c r="Q29" s="49">
        <f t="shared" si="0"/>
        <v>1.8</v>
      </c>
      <c r="R29" s="43" t="str">
        <f t="shared" si="1"/>
        <v>SEDANG</v>
      </c>
      <c r="S29" s="50" t="str">
        <f t="shared" si="3"/>
        <v>PERBAIKAN/REHABILITASI</v>
      </c>
      <c r="U29" s="51">
        <v>3</v>
      </c>
    </row>
    <row r="30" spans="2:21" ht="15" x14ac:dyDescent="0.3">
      <c r="B30" s="39">
        <f t="shared" si="2"/>
        <v>20</v>
      </c>
      <c r="C30" s="26">
        <v>24004002</v>
      </c>
      <c r="D30" s="27" t="s">
        <v>1488</v>
      </c>
      <c r="E30" s="27" t="s">
        <v>1635</v>
      </c>
      <c r="F30" s="1" t="s">
        <v>1637</v>
      </c>
      <c r="G30" s="4" t="s">
        <v>1815</v>
      </c>
      <c r="H30" s="4" t="s">
        <v>1821</v>
      </c>
      <c r="I30" s="40">
        <v>17</v>
      </c>
      <c r="J30" s="40">
        <v>5.7</v>
      </c>
      <c r="K30" s="41">
        <v>1</v>
      </c>
      <c r="L30" s="39">
        <v>1</v>
      </c>
      <c r="M30" s="39">
        <v>1</v>
      </c>
      <c r="N30" s="39">
        <v>2</v>
      </c>
      <c r="O30" s="39">
        <v>1</v>
      </c>
      <c r="P30" s="39">
        <v>1</v>
      </c>
      <c r="Q30" s="41">
        <f t="shared" si="0"/>
        <v>1.2</v>
      </c>
      <c r="R30" s="39" t="str">
        <f t="shared" si="1"/>
        <v>BAIK</v>
      </c>
      <c r="S30" s="42" t="str">
        <f t="shared" si="3"/>
        <v>PEMELIHARAAN RUTIN *)</v>
      </c>
    </row>
    <row r="31" spans="2:21" ht="15" x14ac:dyDescent="0.3">
      <c r="B31" s="39">
        <f t="shared" si="2"/>
        <v>21</v>
      </c>
      <c r="C31" s="26">
        <v>24005001</v>
      </c>
      <c r="D31" s="27" t="s">
        <v>1489</v>
      </c>
      <c r="E31" s="27" t="s">
        <v>1638</v>
      </c>
      <c r="F31" s="1" t="s">
        <v>1639</v>
      </c>
      <c r="G31" s="4" t="s">
        <v>1822</v>
      </c>
      <c r="H31" s="4" t="s">
        <v>1823</v>
      </c>
      <c r="I31" s="40">
        <v>7.3</v>
      </c>
      <c r="J31" s="40">
        <v>5.5</v>
      </c>
      <c r="K31" s="41">
        <v>1</v>
      </c>
      <c r="L31" s="39">
        <v>1</v>
      </c>
      <c r="M31" s="39">
        <v>1</v>
      </c>
      <c r="N31" s="39">
        <v>1</v>
      </c>
      <c r="O31" s="39">
        <v>1</v>
      </c>
      <c r="P31" s="39">
        <v>1</v>
      </c>
      <c r="Q31" s="41">
        <f t="shared" si="0"/>
        <v>1</v>
      </c>
      <c r="R31" s="39" t="str">
        <f t="shared" si="1"/>
        <v>BAIK</v>
      </c>
      <c r="S31" s="42" t="str">
        <f t="shared" si="3"/>
        <v>PEMELIHARAAN RUTIN *)</v>
      </c>
    </row>
    <row r="32" spans="2:21" s="51" customFormat="1" ht="15" x14ac:dyDescent="0.3">
      <c r="B32" s="43">
        <f t="shared" si="2"/>
        <v>22</v>
      </c>
      <c r="C32" s="44">
        <v>24006001</v>
      </c>
      <c r="D32" s="45" t="s">
        <v>1490</v>
      </c>
      <c r="E32" s="45" t="s">
        <v>1640</v>
      </c>
      <c r="F32" s="46" t="s">
        <v>1641</v>
      </c>
      <c r="G32" s="47" t="s">
        <v>1822</v>
      </c>
      <c r="H32" s="47" t="s">
        <v>1823</v>
      </c>
      <c r="I32" s="48">
        <v>20</v>
      </c>
      <c r="J32" s="48">
        <v>6</v>
      </c>
      <c r="K32" s="49">
        <v>1</v>
      </c>
      <c r="L32" s="43">
        <v>1</v>
      </c>
      <c r="M32" s="43">
        <v>2</v>
      </c>
      <c r="N32" s="43">
        <v>3</v>
      </c>
      <c r="O32" s="43">
        <v>1</v>
      </c>
      <c r="P32" s="43">
        <v>1</v>
      </c>
      <c r="Q32" s="49">
        <f t="shared" si="0"/>
        <v>1.6</v>
      </c>
      <c r="R32" s="43" t="str">
        <f t="shared" si="1"/>
        <v>SEDANG</v>
      </c>
      <c r="S32" s="50" t="str">
        <f t="shared" si="3"/>
        <v>PERBAIKAN/REHABILITASI</v>
      </c>
      <c r="U32" s="51">
        <v>4</v>
      </c>
    </row>
    <row r="33" spans="2:22" ht="15" x14ac:dyDescent="0.3">
      <c r="B33" s="39">
        <f t="shared" si="2"/>
        <v>23</v>
      </c>
      <c r="C33" s="26">
        <v>24006002</v>
      </c>
      <c r="D33" s="27" t="s">
        <v>1491</v>
      </c>
      <c r="E33" s="27" t="s">
        <v>1640</v>
      </c>
      <c r="F33" s="1" t="s">
        <v>1642</v>
      </c>
      <c r="G33" s="4" t="s">
        <v>1822</v>
      </c>
      <c r="H33" s="4" t="s">
        <v>1824</v>
      </c>
      <c r="I33" s="40">
        <v>17</v>
      </c>
      <c r="J33" s="40">
        <v>5.7</v>
      </c>
      <c r="K33" s="41">
        <v>1</v>
      </c>
      <c r="L33" s="39">
        <v>1</v>
      </c>
      <c r="M33" s="39">
        <v>1</v>
      </c>
      <c r="N33" s="39">
        <v>1</v>
      </c>
      <c r="O33" s="39">
        <v>2</v>
      </c>
      <c r="P33" s="39">
        <v>1</v>
      </c>
      <c r="Q33" s="41">
        <f t="shared" si="0"/>
        <v>1.2</v>
      </c>
      <c r="R33" s="39" t="str">
        <f t="shared" si="1"/>
        <v>BAIK</v>
      </c>
      <c r="S33" s="42" t="str">
        <f t="shared" si="3"/>
        <v>PEMELIHARAAN RUTIN *)</v>
      </c>
    </row>
    <row r="34" spans="2:22" ht="15" x14ac:dyDescent="0.3">
      <c r="B34" s="39">
        <f t="shared" si="2"/>
        <v>24</v>
      </c>
      <c r="C34" s="26">
        <v>24006003</v>
      </c>
      <c r="D34" s="27" t="s">
        <v>1492</v>
      </c>
      <c r="E34" s="27" t="s">
        <v>1640</v>
      </c>
      <c r="F34" s="1" t="s">
        <v>1643</v>
      </c>
      <c r="G34" s="4" t="s">
        <v>1822</v>
      </c>
      <c r="H34" s="4" t="s">
        <v>1823</v>
      </c>
      <c r="I34" s="40" t="s">
        <v>1940</v>
      </c>
      <c r="J34" s="40" t="s">
        <v>1940</v>
      </c>
      <c r="K34" s="41">
        <v>1</v>
      </c>
      <c r="L34" s="39">
        <v>5</v>
      </c>
      <c r="M34" s="39">
        <v>5</v>
      </c>
      <c r="N34" s="39">
        <v>5</v>
      </c>
      <c r="O34" s="39">
        <v>5</v>
      </c>
      <c r="P34" s="39">
        <v>5</v>
      </c>
      <c r="Q34" s="41">
        <f t="shared" si="0"/>
        <v>5</v>
      </c>
      <c r="R34" s="39" t="str">
        <f t="shared" si="1"/>
        <v>RUNTUH</v>
      </c>
      <c r="S34" s="42" t="str">
        <f t="shared" si="3"/>
        <v>PEMBANGUNAN JEMBATAN BARU</v>
      </c>
    </row>
    <row r="35" spans="2:22" s="51" customFormat="1" ht="15" x14ac:dyDescent="0.3">
      <c r="B35" s="43">
        <f t="shared" si="2"/>
        <v>25</v>
      </c>
      <c r="C35" s="44">
        <v>24007001</v>
      </c>
      <c r="D35" s="45" t="s">
        <v>1493</v>
      </c>
      <c r="E35" s="45" t="s">
        <v>1644</v>
      </c>
      <c r="F35" s="46" t="s">
        <v>1645</v>
      </c>
      <c r="G35" s="47" t="s">
        <v>1822</v>
      </c>
      <c r="H35" s="47" t="s">
        <v>1825</v>
      </c>
      <c r="I35" s="48">
        <v>13.85</v>
      </c>
      <c r="J35" s="48">
        <v>5.85</v>
      </c>
      <c r="K35" s="49">
        <v>1</v>
      </c>
      <c r="L35" s="43">
        <v>1</v>
      </c>
      <c r="M35" s="43">
        <v>2</v>
      </c>
      <c r="N35" s="43">
        <v>1</v>
      </c>
      <c r="O35" s="43">
        <v>2</v>
      </c>
      <c r="P35" s="43">
        <v>2</v>
      </c>
      <c r="Q35" s="49">
        <f t="shared" si="0"/>
        <v>1.6</v>
      </c>
      <c r="R35" s="43" t="str">
        <f t="shared" si="1"/>
        <v>SEDANG</v>
      </c>
      <c r="S35" s="50" t="str">
        <f t="shared" si="3"/>
        <v>PERBAIKAN/REHABILITASI</v>
      </c>
      <c r="U35" s="51">
        <v>5</v>
      </c>
    </row>
    <row r="36" spans="2:22" ht="15" x14ac:dyDescent="0.3">
      <c r="B36" s="39">
        <f t="shared" si="2"/>
        <v>26</v>
      </c>
      <c r="C36" s="26">
        <v>24010001</v>
      </c>
      <c r="D36" s="27" t="s">
        <v>1494</v>
      </c>
      <c r="E36" s="27" t="s">
        <v>1646</v>
      </c>
      <c r="F36" s="1" t="s">
        <v>1647</v>
      </c>
      <c r="G36" s="4" t="s">
        <v>1826</v>
      </c>
      <c r="H36" s="4" t="s">
        <v>1827</v>
      </c>
      <c r="I36" s="40">
        <v>10.6</v>
      </c>
      <c r="J36" s="40">
        <v>5.3</v>
      </c>
      <c r="K36" s="41">
        <v>1</v>
      </c>
      <c r="L36" s="39">
        <v>1</v>
      </c>
      <c r="M36" s="39">
        <v>0</v>
      </c>
      <c r="N36" s="39">
        <v>1</v>
      </c>
      <c r="O36" s="39">
        <v>1</v>
      </c>
      <c r="P36" s="39">
        <v>1</v>
      </c>
      <c r="Q36" s="41">
        <f t="shared" si="0"/>
        <v>0.8</v>
      </c>
      <c r="R36" s="39" t="str">
        <f t="shared" si="1"/>
        <v>BAIK</v>
      </c>
      <c r="S36" s="42" t="str">
        <f t="shared" si="3"/>
        <v>PEMELIHARAAN RUTIN *)</v>
      </c>
    </row>
    <row r="37" spans="2:22" s="51" customFormat="1" ht="15" x14ac:dyDescent="0.3">
      <c r="B37" s="43">
        <f t="shared" si="2"/>
        <v>27</v>
      </c>
      <c r="C37" s="44">
        <v>24012001</v>
      </c>
      <c r="D37" s="45" t="s">
        <v>1495</v>
      </c>
      <c r="E37" s="45" t="s">
        <v>1648</v>
      </c>
      <c r="F37" s="46" t="s">
        <v>1649</v>
      </c>
      <c r="G37" s="47" t="s">
        <v>1828</v>
      </c>
      <c r="H37" s="47" t="s">
        <v>1829</v>
      </c>
      <c r="I37" s="48">
        <v>6.9</v>
      </c>
      <c r="J37" s="48">
        <v>6.1</v>
      </c>
      <c r="K37" s="49">
        <v>1</v>
      </c>
      <c r="L37" s="43">
        <v>2</v>
      </c>
      <c r="M37" s="43">
        <v>2</v>
      </c>
      <c r="N37" s="43">
        <v>2</v>
      </c>
      <c r="O37" s="43">
        <v>1</v>
      </c>
      <c r="P37" s="43">
        <v>1</v>
      </c>
      <c r="Q37" s="49">
        <f t="shared" si="0"/>
        <v>1.6</v>
      </c>
      <c r="R37" s="43" t="str">
        <f t="shared" si="1"/>
        <v>SEDANG</v>
      </c>
      <c r="S37" s="50" t="str">
        <f t="shared" si="3"/>
        <v>PERBAIKAN/REHABILITASI</v>
      </c>
      <c r="U37" s="51">
        <v>6</v>
      </c>
    </row>
    <row r="38" spans="2:22" ht="15" x14ac:dyDescent="0.3">
      <c r="B38" s="39">
        <f t="shared" si="2"/>
        <v>28</v>
      </c>
      <c r="C38" s="26">
        <v>24012002</v>
      </c>
      <c r="D38" s="27" t="s">
        <v>1496</v>
      </c>
      <c r="E38" s="27" t="s">
        <v>1648</v>
      </c>
      <c r="F38" s="1" t="s">
        <v>1650</v>
      </c>
      <c r="G38" s="4" t="s">
        <v>1828</v>
      </c>
      <c r="H38" s="4" t="s">
        <v>1829</v>
      </c>
      <c r="I38" s="40">
        <v>10.7</v>
      </c>
      <c r="J38" s="40">
        <v>5.6</v>
      </c>
      <c r="K38" s="41">
        <v>1</v>
      </c>
      <c r="L38" s="39">
        <v>1</v>
      </c>
      <c r="M38" s="39">
        <v>1</v>
      </c>
      <c r="N38" s="39">
        <v>3</v>
      </c>
      <c r="O38" s="39">
        <v>4</v>
      </c>
      <c r="P38" s="39">
        <v>4</v>
      </c>
      <c r="Q38" s="41">
        <f t="shared" si="0"/>
        <v>2.6</v>
      </c>
      <c r="R38" s="39" t="str">
        <f t="shared" si="1"/>
        <v>RUSAK RINGAN</v>
      </c>
      <c r="S38" s="42" t="str">
        <f t="shared" si="3"/>
        <v>REHABILITASI</v>
      </c>
      <c r="V38" s="32">
        <v>1</v>
      </c>
    </row>
    <row r="39" spans="2:22" ht="15" x14ac:dyDescent="0.3">
      <c r="B39" s="39">
        <f t="shared" si="2"/>
        <v>29</v>
      </c>
      <c r="C39" s="26">
        <v>24012003</v>
      </c>
      <c r="D39" s="27" t="s">
        <v>1497</v>
      </c>
      <c r="E39" s="27" t="s">
        <v>1648</v>
      </c>
      <c r="F39" s="1" t="s">
        <v>1651</v>
      </c>
      <c r="G39" s="4" t="s">
        <v>1828</v>
      </c>
      <c r="H39" s="4" t="s">
        <v>1830</v>
      </c>
      <c r="I39" s="40">
        <v>17.5</v>
      </c>
      <c r="J39" s="40">
        <v>5.7</v>
      </c>
      <c r="K39" s="41">
        <v>1</v>
      </c>
      <c r="L39" s="39">
        <v>1</v>
      </c>
      <c r="M39" s="39">
        <v>2</v>
      </c>
      <c r="N39" s="39">
        <v>3</v>
      </c>
      <c r="O39" s="39">
        <v>2</v>
      </c>
      <c r="P39" s="39">
        <v>2</v>
      </c>
      <c r="Q39" s="41">
        <f t="shared" si="0"/>
        <v>2</v>
      </c>
      <c r="R39" s="39" t="str">
        <f t="shared" si="1"/>
        <v>SEDANG</v>
      </c>
      <c r="S39" s="42" t="str">
        <f t="shared" si="3"/>
        <v>PERBAIKAN/REHABILITASI</v>
      </c>
      <c r="U39" s="32">
        <v>7</v>
      </c>
    </row>
    <row r="40" spans="2:22" ht="15" x14ac:dyDescent="0.3">
      <c r="B40" s="39">
        <f t="shared" si="2"/>
        <v>30</v>
      </c>
      <c r="C40" s="26">
        <v>24012004</v>
      </c>
      <c r="D40" s="27" t="s">
        <v>1498</v>
      </c>
      <c r="E40" s="27" t="s">
        <v>1648</v>
      </c>
      <c r="F40" s="1" t="s">
        <v>1652</v>
      </c>
      <c r="G40" s="4" t="s">
        <v>1828</v>
      </c>
      <c r="H40" s="4" t="s">
        <v>1830</v>
      </c>
      <c r="I40" s="40">
        <v>9.5</v>
      </c>
      <c r="J40" s="40">
        <v>5.7</v>
      </c>
      <c r="K40" s="41">
        <v>1</v>
      </c>
      <c r="L40" s="39">
        <v>2</v>
      </c>
      <c r="M40" s="39">
        <v>2</v>
      </c>
      <c r="N40" s="39">
        <v>3</v>
      </c>
      <c r="O40" s="39">
        <v>4</v>
      </c>
      <c r="P40" s="39">
        <v>4</v>
      </c>
      <c r="Q40" s="41">
        <f t="shared" si="0"/>
        <v>3</v>
      </c>
      <c r="R40" s="39" t="str">
        <f t="shared" si="1"/>
        <v>RUSAK RINGAN</v>
      </c>
      <c r="S40" s="42" t="str">
        <f t="shared" si="3"/>
        <v>REHABILITASI</v>
      </c>
      <c r="V40" s="32">
        <v>2</v>
      </c>
    </row>
    <row r="41" spans="2:22" ht="15" x14ac:dyDescent="0.3">
      <c r="B41" s="39">
        <f t="shared" si="2"/>
        <v>31</v>
      </c>
      <c r="C41" s="26">
        <v>24012005</v>
      </c>
      <c r="D41" s="27" t="s">
        <v>1499</v>
      </c>
      <c r="E41" s="27" t="s">
        <v>1648</v>
      </c>
      <c r="F41" s="1" t="s">
        <v>1653</v>
      </c>
      <c r="G41" s="4" t="s">
        <v>1828</v>
      </c>
      <c r="H41" s="4" t="s">
        <v>1831</v>
      </c>
      <c r="I41" s="40">
        <v>10.8</v>
      </c>
      <c r="J41" s="40">
        <v>5.6</v>
      </c>
      <c r="K41" s="41">
        <v>1</v>
      </c>
      <c r="L41" s="39">
        <v>1</v>
      </c>
      <c r="M41" s="39">
        <v>1</v>
      </c>
      <c r="N41" s="39">
        <v>2</v>
      </c>
      <c r="O41" s="39">
        <v>1</v>
      </c>
      <c r="P41" s="39">
        <v>1</v>
      </c>
      <c r="Q41" s="41">
        <f t="shared" si="0"/>
        <v>1.2</v>
      </c>
      <c r="R41" s="39" t="str">
        <f t="shared" si="1"/>
        <v>BAIK</v>
      </c>
      <c r="S41" s="42" t="str">
        <f t="shared" si="3"/>
        <v>PEMELIHARAAN RUTIN *)</v>
      </c>
    </row>
    <row r="42" spans="2:22" ht="15" x14ac:dyDescent="0.3">
      <c r="B42" s="39">
        <f t="shared" si="2"/>
        <v>32</v>
      </c>
      <c r="C42" s="26">
        <v>24012006</v>
      </c>
      <c r="D42" s="27" t="s">
        <v>1500</v>
      </c>
      <c r="E42" s="27" t="s">
        <v>1648</v>
      </c>
      <c r="F42" s="1" t="s">
        <v>1654</v>
      </c>
      <c r="G42" s="4" t="s">
        <v>1828</v>
      </c>
      <c r="H42" s="4" t="s">
        <v>1831</v>
      </c>
      <c r="I42" s="40">
        <v>17</v>
      </c>
      <c r="J42" s="40">
        <v>5.8</v>
      </c>
      <c r="K42" s="41">
        <v>1</v>
      </c>
      <c r="L42" s="39">
        <v>1</v>
      </c>
      <c r="M42" s="39">
        <v>1</v>
      </c>
      <c r="N42" s="39">
        <v>1</v>
      </c>
      <c r="O42" s="39">
        <v>1</v>
      </c>
      <c r="P42" s="39">
        <v>1</v>
      </c>
      <c r="Q42" s="41">
        <f t="shared" si="0"/>
        <v>1</v>
      </c>
      <c r="R42" s="39" t="str">
        <f t="shared" si="1"/>
        <v>BAIK</v>
      </c>
      <c r="S42" s="42" t="str">
        <f t="shared" si="3"/>
        <v>PEMELIHARAAN RUTIN *)</v>
      </c>
    </row>
    <row r="43" spans="2:22" ht="15" x14ac:dyDescent="0.3">
      <c r="B43" s="39">
        <f t="shared" si="2"/>
        <v>33</v>
      </c>
      <c r="C43" s="26">
        <v>24012007</v>
      </c>
      <c r="D43" s="27" t="s">
        <v>1501</v>
      </c>
      <c r="E43" s="27" t="s">
        <v>1648</v>
      </c>
      <c r="F43" s="1" t="s">
        <v>1655</v>
      </c>
      <c r="G43" s="4" t="s">
        <v>1828</v>
      </c>
      <c r="H43" s="4" t="s">
        <v>1831</v>
      </c>
      <c r="I43" s="40">
        <v>11</v>
      </c>
      <c r="J43" s="40">
        <v>5.6</v>
      </c>
      <c r="K43" s="41">
        <v>1</v>
      </c>
      <c r="L43" s="39">
        <v>2</v>
      </c>
      <c r="M43" s="39">
        <v>2</v>
      </c>
      <c r="N43" s="39">
        <v>2</v>
      </c>
      <c r="O43" s="39">
        <v>4</v>
      </c>
      <c r="P43" s="39">
        <v>4</v>
      </c>
      <c r="Q43" s="41">
        <f t="shared" ref="Q43:Q74" si="4">AVERAGE(L43,M43,N43,O43,P43)</f>
        <v>2.8</v>
      </c>
      <c r="R43" s="39" t="str">
        <f t="shared" si="1"/>
        <v>RUSAK RINGAN</v>
      </c>
      <c r="S43" s="42" t="str">
        <f t="shared" si="3"/>
        <v>REHABILITASI</v>
      </c>
      <c r="V43" s="32">
        <v>3</v>
      </c>
    </row>
    <row r="44" spans="2:22" ht="15" x14ac:dyDescent="0.3">
      <c r="B44" s="39">
        <f t="shared" si="2"/>
        <v>34</v>
      </c>
      <c r="C44" s="26">
        <v>24012008</v>
      </c>
      <c r="D44" s="27" t="s">
        <v>1502</v>
      </c>
      <c r="E44" s="27" t="s">
        <v>1648</v>
      </c>
      <c r="F44" s="1" t="s">
        <v>1656</v>
      </c>
      <c r="G44" s="4" t="s">
        <v>1828</v>
      </c>
      <c r="H44" s="4" t="s">
        <v>1831</v>
      </c>
      <c r="I44" s="40">
        <v>10.9</v>
      </c>
      <c r="J44" s="40">
        <v>5.6</v>
      </c>
      <c r="K44" s="41">
        <v>1</v>
      </c>
      <c r="L44" s="39">
        <v>3</v>
      </c>
      <c r="M44" s="39">
        <v>3</v>
      </c>
      <c r="N44" s="39">
        <v>3</v>
      </c>
      <c r="O44" s="39">
        <v>4</v>
      </c>
      <c r="P44" s="39">
        <v>4</v>
      </c>
      <c r="Q44" s="41">
        <f t="shared" si="4"/>
        <v>3.4</v>
      </c>
      <c r="R44" s="39" t="str">
        <f t="shared" si="1"/>
        <v>RUSAK RINGAN</v>
      </c>
      <c r="S44" s="42" t="str">
        <f t="shared" si="3"/>
        <v>REHABILITASI</v>
      </c>
      <c r="V44" s="32">
        <v>4</v>
      </c>
    </row>
    <row r="45" spans="2:22" ht="15" x14ac:dyDescent="0.3">
      <c r="B45" s="39">
        <f t="shared" si="2"/>
        <v>35</v>
      </c>
      <c r="C45" s="26">
        <v>24012009</v>
      </c>
      <c r="D45" s="27" t="s">
        <v>1503</v>
      </c>
      <c r="E45" s="27" t="s">
        <v>1648</v>
      </c>
      <c r="F45" s="1" t="s">
        <v>1657</v>
      </c>
      <c r="G45" s="4" t="s">
        <v>1828</v>
      </c>
      <c r="H45" s="4" t="s">
        <v>1831</v>
      </c>
      <c r="I45" s="40">
        <v>17</v>
      </c>
      <c r="J45" s="40">
        <v>5.58</v>
      </c>
      <c r="K45" s="41">
        <v>1</v>
      </c>
      <c r="L45" s="39">
        <v>1</v>
      </c>
      <c r="M45" s="39">
        <v>1</v>
      </c>
      <c r="N45" s="39">
        <v>3</v>
      </c>
      <c r="O45" s="39">
        <v>1</v>
      </c>
      <c r="P45" s="39">
        <v>2</v>
      </c>
      <c r="Q45" s="41">
        <f t="shared" si="4"/>
        <v>1.6</v>
      </c>
      <c r="R45" s="39" t="str">
        <f t="shared" si="1"/>
        <v>SEDANG</v>
      </c>
      <c r="S45" s="42" t="str">
        <f t="shared" si="3"/>
        <v>PERBAIKAN/REHABILITASI</v>
      </c>
      <c r="U45" s="32">
        <v>8</v>
      </c>
    </row>
    <row r="46" spans="2:22" ht="15" x14ac:dyDescent="0.3">
      <c r="B46" s="39">
        <f t="shared" si="2"/>
        <v>36</v>
      </c>
      <c r="C46" s="26">
        <v>24013001</v>
      </c>
      <c r="D46" s="27" t="s">
        <v>1504</v>
      </c>
      <c r="E46" s="27" t="s">
        <v>1658</v>
      </c>
      <c r="F46" s="1" t="s">
        <v>1659</v>
      </c>
      <c r="G46" s="4" t="s">
        <v>1832</v>
      </c>
      <c r="H46" s="4" t="s">
        <v>1833</v>
      </c>
      <c r="I46" s="40">
        <v>18</v>
      </c>
      <c r="J46" s="40">
        <v>5.6</v>
      </c>
      <c r="K46" s="41">
        <v>1</v>
      </c>
      <c r="L46" s="39">
        <v>1</v>
      </c>
      <c r="M46" s="39">
        <v>1</v>
      </c>
      <c r="N46" s="39">
        <v>1</v>
      </c>
      <c r="O46" s="39">
        <v>2</v>
      </c>
      <c r="P46" s="39">
        <v>2</v>
      </c>
      <c r="Q46" s="41">
        <f t="shared" si="4"/>
        <v>1.4</v>
      </c>
      <c r="R46" s="39" t="str">
        <f t="shared" si="1"/>
        <v>BAIK</v>
      </c>
      <c r="S46" s="42" t="str">
        <f t="shared" si="3"/>
        <v>PEMELIHARAAN RUTIN *)</v>
      </c>
    </row>
    <row r="47" spans="2:22" ht="15" x14ac:dyDescent="0.3">
      <c r="B47" s="39">
        <f t="shared" si="2"/>
        <v>37</v>
      </c>
      <c r="C47" s="26">
        <v>24013002</v>
      </c>
      <c r="D47" s="27" t="s">
        <v>1505</v>
      </c>
      <c r="E47" s="27" t="s">
        <v>1658</v>
      </c>
      <c r="F47" s="1" t="s">
        <v>1660</v>
      </c>
      <c r="G47" s="4" t="s">
        <v>1832</v>
      </c>
      <c r="H47" s="4" t="s">
        <v>1833</v>
      </c>
      <c r="I47" s="40">
        <v>10.9</v>
      </c>
      <c r="J47" s="40">
        <v>5.8</v>
      </c>
      <c r="K47" s="41">
        <v>1</v>
      </c>
      <c r="L47" s="39">
        <v>1</v>
      </c>
      <c r="M47" s="39">
        <v>1</v>
      </c>
      <c r="N47" s="39">
        <v>1</v>
      </c>
      <c r="O47" s="39">
        <v>1</v>
      </c>
      <c r="P47" s="39">
        <v>1</v>
      </c>
      <c r="Q47" s="41">
        <f t="shared" si="4"/>
        <v>1</v>
      </c>
      <c r="R47" s="39" t="str">
        <f t="shared" si="1"/>
        <v>BAIK</v>
      </c>
      <c r="S47" s="42" t="str">
        <f t="shared" si="3"/>
        <v>PEMELIHARAAN RUTIN *)</v>
      </c>
    </row>
    <row r="48" spans="2:22" ht="15" x14ac:dyDescent="0.3">
      <c r="B48" s="39">
        <f t="shared" si="2"/>
        <v>38</v>
      </c>
      <c r="C48" s="26">
        <v>24014001</v>
      </c>
      <c r="D48" s="27" t="s">
        <v>1506</v>
      </c>
      <c r="E48" s="27" t="s">
        <v>1661</v>
      </c>
      <c r="F48" s="1" t="s">
        <v>1662</v>
      </c>
      <c r="G48" s="4" t="s">
        <v>1828</v>
      </c>
      <c r="H48" s="4" t="s">
        <v>1834</v>
      </c>
      <c r="I48" s="40">
        <v>14.3</v>
      </c>
      <c r="J48" s="40">
        <v>5.5</v>
      </c>
      <c r="K48" s="41">
        <v>1</v>
      </c>
      <c r="L48" s="39">
        <v>1</v>
      </c>
      <c r="M48" s="39">
        <v>1</v>
      </c>
      <c r="N48" s="39">
        <v>1</v>
      </c>
      <c r="O48" s="39">
        <v>1</v>
      </c>
      <c r="P48" s="39">
        <v>1</v>
      </c>
      <c r="Q48" s="41">
        <f t="shared" si="4"/>
        <v>1</v>
      </c>
      <c r="R48" s="39" t="str">
        <f t="shared" si="1"/>
        <v>BAIK</v>
      </c>
      <c r="S48" s="42" t="str">
        <f t="shared" si="3"/>
        <v>PEMELIHARAAN RUTIN *)</v>
      </c>
    </row>
    <row r="49" spans="2:22" ht="15" x14ac:dyDescent="0.3">
      <c r="B49" s="39">
        <f t="shared" si="2"/>
        <v>39</v>
      </c>
      <c r="C49" s="26">
        <v>24014002</v>
      </c>
      <c r="D49" s="27" t="s">
        <v>1507</v>
      </c>
      <c r="E49" s="27" t="s">
        <v>1661</v>
      </c>
      <c r="F49" s="1" t="s">
        <v>1663</v>
      </c>
      <c r="G49" s="4" t="s">
        <v>1828</v>
      </c>
      <c r="H49" s="4" t="s">
        <v>1834</v>
      </c>
      <c r="I49" s="40">
        <v>11.8</v>
      </c>
      <c r="J49" s="40">
        <v>5.6</v>
      </c>
      <c r="K49" s="41">
        <v>1</v>
      </c>
      <c r="L49" s="39">
        <v>1</v>
      </c>
      <c r="M49" s="39">
        <v>1</v>
      </c>
      <c r="N49" s="39">
        <v>3</v>
      </c>
      <c r="O49" s="39">
        <v>1</v>
      </c>
      <c r="P49" s="39">
        <v>1</v>
      </c>
      <c r="Q49" s="41">
        <f t="shared" si="4"/>
        <v>1.4</v>
      </c>
      <c r="R49" s="39" t="str">
        <f t="shared" si="1"/>
        <v>BAIK</v>
      </c>
      <c r="S49" s="42" t="str">
        <f t="shared" si="3"/>
        <v>PEMELIHARAAN RUTIN *)</v>
      </c>
    </row>
    <row r="50" spans="2:22" ht="15" x14ac:dyDescent="0.3">
      <c r="B50" s="39">
        <f t="shared" si="2"/>
        <v>40</v>
      </c>
      <c r="C50" s="26">
        <v>24019001</v>
      </c>
      <c r="D50" s="27" t="s">
        <v>1508</v>
      </c>
      <c r="E50" s="27" t="s">
        <v>1664</v>
      </c>
      <c r="F50" s="1" t="s">
        <v>1665</v>
      </c>
      <c r="G50" s="4" t="s">
        <v>1832</v>
      </c>
      <c r="H50" s="4" t="s">
        <v>1835</v>
      </c>
      <c r="I50" s="40">
        <v>10.9</v>
      </c>
      <c r="J50" s="40">
        <v>5.6</v>
      </c>
      <c r="K50" s="41">
        <v>1</v>
      </c>
      <c r="L50" s="39">
        <v>1</v>
      </c>
      <c r="M50" s="39">
        <v>2</v>
      </c>
      <c r="N50" s="39">
        <v>2</v>
      </c>
      <c r="O50" s="39">
        <v>4</v>
      </c>
      <c r="P50" s="39">
        <v>4</v>
      </c>
      <c r="Q50" s="41">
        <f t="shared" si="4"/>
        <v>2.6</v>
      </c>
      <c r="R50" s="39" t="str">
        <f t="shared" si="1"/>
        <v>RUSAK RINGAN</v>
      </c>
      <c r="S50" s="42" t="str">
        <f t="shared" si="3"/>
        <v>REHABILITASI</v>
      </c>
      <c r="V50" s="32">
        <v>5</v>
      </c>
    </row>
    <row r="51" spans="2:22" ht="15" x14ac:dyDescent="0.3">
      <c r="B51" s="39">
        <f t="shared" si="2"/>
        <v>41</v>
      </c>
      <c r="C51" s="26">
        <v>24022001</v>
      </c>
      <c r="D51" s="27" t="s">
        <v>1509</v>
      </c>
      <c r="E51" s="27" t="s">
        <v>1666</v>
      </c>
      <c r="F51" s="1" t="s">
        <v>1667</v>
      </c>
      <c r="G51" s="4" t="s">
        <v>1832</v>
      </c>
      <c r="H51" s="4" t="s">
        <v>1836</v>
      </c>
      <c r="I51" s="40">
        <v>29.3</v>
      </c>
      <c r="J51" s="40">
        <v>5.4</v>
      </c>
      <c r="K51" s="41">
        <v>2</v>
      </c>
      <c r="L51" s="39">
        <v>0</v>
      </c>
      <c r="M51" s="39">
        <v>0</v>
      </c>
      <c r="N51" s="39">
        <v>2</v>
      </c>
      <c r="O51" s="39">
        <v>1</v>
      </c>
      <c r="P51" s="39">
        <v>1</v>
      </c>
      <c r="Q51" s="41">
        <f t="shared" si="4"/>
        <v>0.8</v>
      </c>
      <c r="R51" s="39" t="str">
        <f t="shared" si="1"/>
        <v>BAIK</v>
      </c>
      <c r="S51" s="42" t="str">
        <f t="shared" si="3"/>
        <v>PEMELIHARAAN RUTIN *)</v>
      </c>
    </row>
    <row r="52" spans="2:22" ht="15" x14ac:dyDescent="0.3">
      <c r="B52" s="39">
        <f t="shared" si="2"/>
        <v>42</v>
      </c>
      <c r="C52" s="26">
        <v>24024001</v>
      </c>
      <c r="D52" s="27" t="s">
        <v>1510</v>
      </c>
      <c r="E52" s="27" t="s">
        <v>1668</v>
      </c>
      <c r="F52" s="1" t="s">
        <v>1669</v>
      </c>
      <c r="G52" s="4" t="s">
        <v>1832</v>
      </c>
      <c r="H52" s="4" t="s">
        <v>1837</v>
      </c>
      <c r="I52" s="40">
        <v>13.5</v>
      </c>
      <c r="J52" s="40">
        <v>5.6</v>
      </c>
      <c r="K52" s="41">
        <v>1</v>
      </c>
      <c r="L52" s="39">
        <v>1</v>
      </c>
      <c r="M52" s="39">
        <v>2</v>
      </c>
      <c r="N52" s="39">
        <v>2</v>
      </c>
      <c r="O52" s="39">
        <v>4</v>
      </c>
      <c r="P52" s="39">
        <v>4</v>
      </c>
      <c r="Q52" s="41">
        <f t="shared" si="4"/>
        <v>2.6</v>
      </c>
      <c r="R52" s="39" t="str">
        <f t="shared" si="1"/>
        <v>RUSAK RINGAN</v>
      </c>
      <c r="S52" s="42" t="str">
        <f t="shared" si="3"/>
        <v>REHABILITASI</v>
      </c>
      <c r="V52" s="32">
        <v>6</v>
      </c>
    </row>
    <row r="53" spans="2:22" ht="15" x14ac:dyDescent="0.3">
      <c r="B53" s="39">
        <f t="shared" si="2"/>
        <v>43</v>
      </c>
      <c r="C53" s="26">
        <v>24024002</v>
      </c>
      <c r="D53" s="27" t="s">
        <v>1511</v>
      </c>
      <c r="E53" s="27" t="s">
        <v>1668</v>
      </c>
      <c r="F53" s="1" t="s">
        <v>1670</v>
      </c>
      <c r="G53" s="4" t="s">
        <v>1832</v>
      </c>
      <c r="H53" s="4" t="s">
        <v>1838</v>
      </c>
      <c r="I53" s="40">
        <v>10.8</v>
      </c>
      <c r="J53" s="40">
        <v>5.7</v>
      </c>
      <c r="K53" s="41">
        <v>1</v>
      </c>
      <c r="L53" s="39">
        <v>1</v>
      </c>
      <c r="M53" s="39">
        <v>1</v>
      </c>
      <c r="N53" s="39">
        <v>2</v>
      </c>
      <c r="O53" s="39">
        <v>1</v>
      </c>
      <c r="P53" s="39">
        <v>1</v>
      </c>
      <c r="Q53" s="41">
        <f t="shared" si="4"/>
        <v>1.2</v>
      </c>
      <c r="R53" s="39" t="str">
        <f t="shared" si="1"/>
        <v>BAIK</v>
      </c>
      <c r="S53" s="42" t="str">
        <f t="shared" si="3"/>
        <v>PEMELIHARAAN RUTIN *)</v>
      </c>
    </row>
    <row r="54" spans="2:22" ht="15" x14ac:dyDescent="0.3">
      <c r="B54" s="39">
        <f t="shared" si="2"/>
        <v>44</v>
      </c>
      <c r="C54" s="26">
        <v>24024003</v>
      </c>
      <c r="D54" s="27" t="s">
        <v>1512</v>
      </c>
      <c r="E54" s="27" t="s">
        <v>1668</v>
      </c>
      <c r="F54" s="1" t="s">
        <v>1671</v>
      </c>
      <c r="G54" s="4" t="s">
        <v>1839</v>
      </c>
      <c r="H54" s="4" t="s">
        <v>1840</v>
      </c>
      <c r="I54" s="40">
        <v>29.4</v>
      </c>
      <c r="J54" s="40">
        <v>6.2</v>
      </c>
      <c r="K54" s="41">
        <v>2</v>
      </c>
      <c r="L54" s="39">
        <v>1</v>
      </c>
      <c r="M54" s="39">
        <v>2</v>
      </c>
      <c r="N54" s="39">
        <v>4</v>
      </c>
      <c r="O54" s="39">
        <v>3</v>
      </c>
      <c r="P54" s="39">
        <v>3</v>
      </c>
      <c r="Q54" s="41">
        <f t="shared" si="4"/>
        <v>2.6</v>
      </c>
      <c r="R54" s="39" t="str">
        <f t="shared" si="1"/>
        <v>RUSAK RINGAN</v>
      </c>
      <c r="S54" s="42" t="str">
        <f t="shared" si="3"/>
        <v>REHABILITASI</v>
      </c>
      <c r="V54" s="32">
        <v>7</v>
      </c>
    </row>
    <row r="55" spans="2:22" ht="15" x14ac:dyDescent="0.3">
      <c r="B55" s="39">
        <f t="shared" si="2"/>
        <v>45</v>
      </c>
      <c r="C55" s="26">
        <v>24025001</v>
      </c>
      <c r="D55" s="27" t="s">
        <v>1510</v>
      </c>
      <c r="E55" s="27" t="s">
        <v>1672</v>
      </c>
      <c r="F55" s="1" t="s">
        <v>1673</v>
      </c>
      <c r="G55" s="4" t="s">
        <v>1832</v>
      </c>
      <c r="H55" s="4" t="s">
        <v>1837</v>
      </c>
      <c r="I55" s="40">
        <v>14</v>
      </c>
      <c r="J55" s="40">
        <v>6</v>
      </c>
      <c r="K55" s="41">
        <v>1</v>
      </c>
      <c r="L55" s="39">
        <v>1</v>
      </c>
      <c r="M55" s="39">
        <v>1</v>
      </c>
      <c r="N55" s="39">
        <v>1</v>
      </c>
      <c r="O55" s="39">
        <v>1</v>
      </c>
      <c r="P55" s="39">
        <v>1</v>
      </c>
      <c r="Q55" s="41">
        <f t="shared" si="4"/>
        <v>1</v>
      </c>
      <c r="R55" s="39" t="str">
        <f t="shared" si="1"/>
        <v>BAIK</v>
      </c>
      <c r="S55" s="42" t="str">
        <f t="shared" si="3"/>
        <v>PEMELIHARAAN RUTIN *)</v>
      </c>
    </row>
    <row r="56" spans="2:22" ht="15" x14ac:dyDescent="0.3">
      <c r="B56" s="39">
        <f t="shared" si="2"/>
        <v>46</v>
      </c>
      <c r="C56" s="26">
        <v>24025002</v>
      </c>
      <c r="D56" s="27" t="s">
        <v>1513</v>
      </c>
      <c r="E56" s="27" t="s">
        <v>1672</v>
      </c>
      <c r="F56" s="1" t="s">
        <v>1674</v>
      </c>
      <c r="G56" s="4" t="s">
        <v>1832</v>
      </c>
      <c r="H56" s="4" t="s">
        <v>1833</v>
      </c>
      <c r="I56" s="40">
        <v>18.5</v>
      </c>
      <c r="J56" s="40">
        <v>5.8</v>
      </c>
      <c r="K56" s="41">
        <v>1</v>
      </c>
      <c r="L56" s="39">
        <v>1</v>
      </c>
      <c r="M56" s="39">
        <v>2</v>
      </c>
      <c r="N56" s="39">
        <v>3</v>
      </c>
      <c r="O56" s="39">
        <v>1</v>
      </c>
      <c r="P56" s="39">
        <v>1</v>
      </c>
      <c r="Q56" s="41">
        <f t="shared" si="4"/>
        <v>1.6</v>
      </c>
      <c r="R56" s="39" t="str">
        <f t="shared" si="1"/>
        <v>SEDANG</v>
      </c>
      <c r="S56" s="42" t="str">
        <f t="shared" si="3"/>
        <v>PERBAIKAN/REHABILITASI</v>
      </c>
      <c r="U56" s="32">
        <v>9</v>
      </c>
    </row>
    <row r="57" spans="2:22" ht="15" x14ac:dyDescent="0.3">
      <c r="B57" s="39">
        <f t="shared" si="2"/>
        <v>47</v>
      </c>
      <c r="C57" s="26">
        <v>24029001</v>
      </c>
      <c r="D57" s="27" t="s">
        <v>1514</v>
      </c>
      <c r="E57" s="27" t="s">
        <v>1675</v>
      </c>
      <c r="F57" s="1" t="s">
        <v>1676</v>
      </c>
      <c r="G57" s="4" t="s">
        <v>1841</v>
      </c>
      <c r="H57" s="4" t="s">
        <v>1842</v>
      </c>
      <c r="I57" s="40">
        <v>24.6</v>
      </c>
      <c r="J57" s="40">
        <v>5.8</v>
      </c>
      <c r="K57" s="41">
        <v>1</v>
      </c>
      <c r="L57" s="39">
        <v>1</v>
      </c>
      <c r="M57" s="39">
        <v>1</v>
      </c>
      <c r="N57" s="39">
        <v>1</v>
      </c>
      <c r="O57" s="39">
        <v>1</v>
      </c>
      <c r="P57" s="39">
        <v>1</v>
      </c>
      <c r="Q57" s="41">
        <f t="shared" si="4"/>
        <v>1</v>
      </c>
      <c r="R57" s="39" t="str">
        <f>IF(AND(Q57&gt;=0,Q57&lt;=0.5),"BAIK SEKALI",IF(AND(Q57&gt;0.6,Q57&lt;=1.5),"BAIK",IF(AND(Q57&gt;1.5,Q57&lt;=2.5),"SEDANG",IF(AND(Q57&gt;2.5,Q57&lt;=3.5),"RUSAK RINGAN",IF(AND(Q57&gt;3.6,Q57&lt;=4.5),"KRITIS",IF(AND(Q57&gt;4.6,Q57&lt;=5),"RUNTUH"))))))</f>
        <v>BAIK</v>
      </c>
      <c r="S57" s="42" t="str">
        <f t="shared" si="3"/>
        <v>PEMELIHARAAN RUTIN *)</v>
      </c>
    </row>
    <row r="58" spans="2:22" ht="15" x14ac:dyDescent="0.3">
      <c r="B58" s="39">
        <f t="shared" si="2"/>
        <v>48</v>
      </c>
      <c r="C58" s="26">
        <v>24031001</v>
      </c>
      <c r="D58" s="27" t="s">
        <v>1515</v>
      </c>
      <c r="E58" s="27" t="s">
        <v>1677</v>
      </c>
      <c r="F58" s="1" t="s">
        <v>1678</v>
      </c>
      <c r="G58" s="4" t="s">
        <v>1843</v>
      </c>
      <c r="H58" s="4" t="s">
        <v>1844</v>
      </c>
      <c r="I58" s="40">
        <v>11.9</v>
      </c>
      <c r="J58" s="40">
        <v>5.6</v>
      </c>
      <c r="K58" s="41">
        <v>1</v>
      </c>
      <c r="L58" s="39">
        <v>1</v>
      </c>
      <c r="M58" s="39">
        <v>1</v>
      </c>
      <c r="N58" s="39">
        <v>1</v>
      </c>
      <c r="O58" s="39">
        <v>1</v>
      </c>
      <c r="P58" s="39">
        <v>1</v>
      </c>
      <c r="Q58" s="41">
        <f t="shared" si="4"/>
        <v>1</v>
      </c>
      <c r="R58" s="39" t="str">
        <f t="shared" si="1"/>
        <v>BAIK</v>
      </c>
      <c r="S58" s="42" t="str">
        <f t="shared" si="3"/>
        <v>PEMELIHARAAN RUTIN *)</v>
      </c>
    </row>
    <row r="59" spans="2:22" ht="15" x14ac:dyDescent="0.3">
      <c r="B59" s="39">
        <f t="shared" si="2"/>
        <v>49</v>
      </c>
      <c r="C59" s="26">
        <v>24031002</v>
      </c>
      <c r="D59" s="27" t="s">
        <v>1516</v>
      </c>
      <c r="E59" s="27" t="s">
        <v>1677</v>
      </c>
      <c r="F59" s="1" t="s">
        <v>1679</v>
      </c>
      <c r="G59" s="4" t="s">
        <v>1845</v>
      </c>
      <c r="H59" s="4" t="s">
        <v>1846</v>
      </c>
      <c r="I59" s="40">
        <v>23.2</v>
      </c>
      <c r="J59" s="40">
        <v>5.6</v>
      </c>
      <c r="K59" s="41">
        <v>1</v>
      </c>
      <c r="L59" s="39">
        <v>1</v>
      </c>
      <c r="M59" s="39">
        <v>1</v>
      </c>
      <c r="N59" s="39">
        <v>1</v>
      </c>
      <c r="O59" s="39">
        <v>1</v>
      </c>
      <c r="P59" s="39">
        <v>1</v>
      </c>
      <c r="Q59" s="41">
        <f t="shared" si="4"/>
        <v>1</v>
      </c>
      <c r="R59" s="39" t="str">
        <f t="shared" si="1"/>
        <v>BAIK</v>
      </c>
      <c r="S59" s="42" t="str">
        <f t="shared" si="3"/>
        <v>PEMELIHARAAN RUTIN *)</v>
      </c>
    </row>
    <row r="60" spans="2:22" ht="15" x14ac:dyDescent="0.3">
      <c r="B60" s="39">
        <f t="shared" si="2"/>
        <v>50</v>
      </c>
      <c r="C60" s="26">
        <v>24033001</v>
      </c>
      <c r="D60" s="27" t="s">
        <v>1517</v>
      </c>
      <c r="E60" s="27" t="s">
        <v>1680</v>
      </c>
      <c r="F60" s="1" t="s">
        <v>1681</v>
      </c>
      <c r="G60" s="4" t="s">
        <v>1819</v>
      </c>
      <c r="H60" s="4" t="s">
        <v>1820</v>
      </c>
      <c r="I60" s="40">
        <v>16.2</v>
      </c>
      <c r="J60" s="40">
        <v>5.6</v>
      </c>
      <c r="K60" s="41">
        <v>1</v>
      </c>
      <c r="L60" s="39">
        <v>1</v>
      </c>
      <c r="M60" s="39">
        <v>1</v>
      </c>
      <c r="N60" s="39">
        <v>1</v>
      </c>
      <c r="O60" s="39">
        <v>1</v>
      </c>
      <c r="P60" s="39">
        <v>1</v>
      </c>
      <c r="Q60" s="41">
        <f t="shared" si="4"/>
        <v>1</v>
      </c>
      <c r="R60" s="39" t="str">
        <f t="shared" si="1"/>
        <v>BAIK</v>
      </c>
      <c r="S60" s="42" t="str">
        <f t="shared" si="3"/>
        <v>PEMELIHARAAN RUTIN *)</v>
      </c>
    </row>
    <row r="61" spans="2:22" ht="15" x14ac:dyDescent="0.3">
      <c r="B61" s="39">
        <f t="shared" si="2"/>
        <v>51</v>
      </c>
      <c r="C61" s="26">
        <v>24033002</v>
      </c>
      <c r="D61" s="27" t="s">
        <v>1518</v>
      </c>
      <c r="E61" s="27" t="s">
        <v>1680</v>
      </c>
      <c r="F61" s="1" t="s">
        <v>1682</v>
      </c>
      <c r="G61" s="4" t="s">
        <v>1843</v>
      </c>
      <c r="H61" s="4" t="s">
        <v>1847</v>
      </c>
      <c r="I61" s="40">
        <v>18</v>
      </c>
      <c r="J61" s="40">
        <v>5.7</v>
      </c>
      <c r="K61" s="41">
        <v>1</v>
      </c>
      <c r="L61" s="39">
        <v>1</v>
      </c>
      <c r="M61" s="39">
        <v>1</v>
      </c>
      <c r="N61" s="39">
        <v>1</v>
      </c>
      <c r="O61" s="39">
        <v>1</v>
      </c>
      <c r="P61" s="39">
        <v>1</v>
      </c>
      <c r="Q61" s="41">
        <f t="shared" si="4"/>
        <v>1</v>
      </c>
      <c r="R61" s="39" t="str">
        <f t="shared" si="1"/>
        <v>BAIK</v>
      </c>
      <c r="S61" s="42" t="str">
        <f t="shared" si="3"/>
        <v>PEMELIHARAAN RUTIN *)</v>
      </c>
    </row>
    <row r="62" spans="2:22" ht="15" x14ac:dyDescent="0.3">
      <c r="B62" s="39">
        <f t="shared" si="2"/>
        <v>52</v>
      </c>
      <c r="C62" s="26">
        <v>24033003</v>
      </c>
      <c r="D62" s="27" t="s">
        <v>1519</v>
      </c>
      <c r="E62" s="27" t="s">
        <v>1680</v>
      </c>
      <c r="F62" s="1" t="s">
        <v>1683</v>
      </c>
      <c r="G62" s="4" t="s">
        <v>1843</v>
      </c>
      <c r="H62" s="4" t="s">
        <v>1847</v>
      </c>
      <c r="I62" s="40">
        <v>16.5</v>
      </c>
      <c r="J62" s="40">
        <v>5.5</v>
      </c>
      <c r="K62" s="41">
        <v>1</v>
      </c>
      <c r="L62" s="39">
        <v>1</v>
      </c>
      <c r="M62" s="39">
        <v>2</v>
      </c>
      <c r="N62" s="39">
        <v>1</v>
      </c>
      <c r="O62" s="39">
        <v>1</v>
      </c>
      <c r="P62" s="39">
        <v>1</v>
      </c>
      <c r="Q62" s="41">
        <f t="shared" si="4"/>
        <v>1.2</v>
      </c>
      <c r="R62" s="39" t="str">
        <f t="shared" si="1"/>
        <v>BAIK</v>
      </c>
      <c r="S62" s="42" t="str">
        <f t="shared" si="3"/>
        <v>PEMELIHARAAN RUTIN *)</v>
      </c>
    </row>
    <row r="63" spans="2:22" ht="15" x14ac:dyDescent="0.3">
      <c r="B63" s="39">
        <f t="shared" si="2"/>
        <v>53</v>
      </c>
      <c r="C63" s="26">
        <v>24034001</v>
      </c>
      <c r="D63" s="27" t="s">
        <v>1520</v>
      </c>
      <c r="E63" s="27" t="s">
        <v>1684</v>
      </c>
      <c r="F63" s="1" t="s">
        <v>1685</v>
      </c>
      <c r="G63" s="4" t="s">
        <v>1819</v>
      </c>
      <c r="H63" s="4" t="s">
        <v>1848</v>
      </c>
      <c r="I63" s="40">
        <v>11</v>
      </c>
      <c r="J63" s="40">
        <v>5.6</v>
      </c>
      <c r="K63" s="41">
        <v>1</v>
      </c>
      <c r="L63" s="39">
        <v>1</v>
      </c>
      <c r="M63" s="39">
        <v>1</v>
      </c>
      <c r="N63" s="39">
        <v>1</v>
      </c>
      <c r="O63" s="39">
        <v>1</v>
      </c>
      <c r="P63" s="39">
        <v>1</v>
      </c>
      <c r="Q63" s="41">
        <f t="shared" si="4"/>
        <v>1</v>
      </c>
      <c r="R63" s="39" t="str">
        <f t="shared" si="1"/>
        <v>BAIK</v>
      </c>
      <c r="S63" s="42" t="str">
        <f t="shared" si="3"/>
        <v>PEMELIHARAAN RUTIN *)</v>
      </c>
    </row>
    <row r="64" spans="2:22" ht="15" x14ac:dyDescent="0.3">
      <c r="B64" s="39">
        <f t="shared" si="2"/>
        <v>54</v>
      </c>
      <c r="C64" s="26">
        <v>24034002</v>
      </c>
      <c r="D64" s="27" t="s">
        <v>1521</v>
      </c>
      <c r="E64" s="27" t="s">
        <v>1684</v>
      </c>
      <c r="F64" s="1" t="s">
        <v>1686</v>
      </c>
      <c r="G64" s="4" t="s">
        <v>1819</v>
      </c>
      <c r="H64" s="4" t="s">
        <v>1848</v>
      </c>
      <c r="I64" s="40">
        <v>10.8</v>
      </c>
      <c r="J64" s="40">
        <v>5.4</v>
      </c>
      <c r="K64" s="41">
        <v>1</v>
      </c>
      <c r="L64" s="39">
        <v>1</v>
      </c>
      <c r="M64" s="39">
        <v>1</v>
      </c>
      <c r="N64" s="39">
        <v>1</v>
      </c>
      <c r="O64" s="39">
        <v>1</v>
      </c>
      <c r="P64" s="39">
        <v>1</v>
      </c>
      <c r="Q64" s="41">
        <f t="shared" si="4"/>
        <v>1</v>
      </c>
      <c r="R64" s="39" t="str">
        <f t="shared" si="1"/>
        <v>BAIK</v>
      </c>
      <c r="S64" s="42" t="str">
        <f t="shared" si="3"/>
        <v>PEMELIHARAAN RUTIN *)</v>
      </c>
    </row>
    <row r="65" spans="2:22" ht="15" x14ac:dyDescent="0.3">
      <c r="B65" s="39">
        <f t="shared" si="2"/>
        <v>55</v>
      </c>
      <c r="C65" s="26">
        <v>24034003</v>
      </c>
      <c r="D65" s="27" t="s">
        <v>1522</v>
      </c>
      <c r="E65" s="27" t="s">
        <v>1684</v>
      </c>
      <c r="F65" s="1" t="s">
        <v>1687</v>
      </c>
      <c r="G65" s="4" t="s">
        <v>1819</v>
      </c>
      <c r="H65" s="4" t="s">
        <v>1848</v>
      </c>
      <c r="I65" s="40">
        <v>10.8</v>
      </c>
      <c r="J65" s="40">
        <v>5.4</v>
      </c>
      <c r="K65" s="41">
        <v>1</v>
      </c>
      <c r="L65" s="39">
        <v>2</v>
      </c>
      <c r="M65" s="39">
        <v>2</v>
      </c>
      <c r="N65" s="39">
        <v>2</v>
      </c>
      <c r="O65" s="39">
        <v>3</v>
      </c>
      <c r="P65" s="39">
        <v>4</v>
      </c>
      <c r="Q65" s="41">
        <f t="shared" si="4"/>
        <v>2.6</v>
      </c>
      <c r="R65" s="39" t="str">
        <f t="shared" si="1"/>
        <v>RUSAK RINGAN</v>
      </c>
      <c r="S65" s="42" t="str">
        <f t="shared" si="3"/>
        <v>REHABILITASI</v>
      </c>
      <c r="V65" s="32">
        <v>8</v>
      </c>
    </row>
    <row r="66" spans="2:22" ht="15" x14ac:dyDescent="0.3">
      <c r="B66" s="39">
        <f t="shared" si="2"/>
        <v>56</v>
      </c>
      <c r="C66" s="26">
        <v>24034004</v>
      </c>
      <c r="D66" s="27" t="s">
        <v>1523</v>
      </c>
      <c r="E66" s="27" t="s">
        <v>1684</v>
      </c>
      <c r="F66" s="1" t="s">
        <v>1688</v>
      </c>
      <c r="G66" s="4" t="s">
        <v>1819</v>
      </c>
      <c r="H66" s="4" t="s">
        <v>1848</v>
      </c>
      <c r="I66" s="40">
        <v>16.7</v>
      </c>
      <c r="J66" s="40">
        <v>5.4</v>
      </c>
      <c r="K66" s="41">
        <v>1</v>
      </c>
      <c r="L66" s="39">
        <v>1</v>
      </c>
      <c r="M66" s="39">
        <v>2</v>
      </c>
      <c r="N66" s="39">
        <v>1</v>
      </c>
      <c r="O66" s="39">
        <v>1</v>
      </c>
      <c r="P66" s="39">
        <v>1</v>
      </c>
      <c r="Q66" s="41">
        <f t="shared" si="4"/>
        <v>1.2</v>
      </c>
      <c r="R66" s="39" t="str">
        <f t="shared" si="1"/>
        <v>BAIK</v>
      </c>
      <c r="S66" s="42" t="str">
        <f t="shared" si="3"/>
        <v>PEMELIHARAAN RUTIN *)</v>
      </c>
    </row>
    <row r="67" spans="2:22" ht="15" x14ac:dyDescent="0.3">
      <c r="B67" s="39">
        <f t="shared" si="2"/>
        <v>57</v>
      </c>
      <c r="C67" s="26">
        <v>24034005</v>
      </c>
      <c r="D67" s="27" t="s">
        <v>1524</v>
      </c>
      <c r="E67" s="27" t="s">
        <v>1684</v>
      </c>
      <c r="F67" s="1" t="s">
        <v>1689</v>
      </c>
      <c r="G67" s="4" t="s">
        <v>1819</v>
      </c>
      <c r="H67" s="4" t="s">
        <v>1848</v>
      </c>
      <c r="I67" s="40">
        <v>8.85</v>
      </c>
      <c r="J67" s="40">
        <v>4</v>
      </c>
      <c r="K67" s="41">
        <v>1</v>
      </c>
      <c r="L67" s="39">
        <v>2</v>
      </c>
      <c r="M67" s="39">
        <v>2</v>
      </c>
      <c r="N67" s="39">
        <v>1</v>
      </c>
      <c r="O67" s="39">
        <v>2</v>
      </c>
      <c r="P67" s="39">
        <v>2</v>
      </c>
      <c r="Q67" s="41">
        <f t="shared" si="4"/>
        <v>1.8</v>
      </c>
      <c r="R67" s="39" t="str">
        <f t="shared" si="1"/>
        <v>SEDANG</v>
      </c>
      <c r="S67" s="42" t="str">
        <f t="shared" si="3"/>
        <v>PERBAIKAN/REHABILITASI</v>
      </c>
      <c r="U67" s="32">
        <v>10</v>
      </c>
    </row>
    <row r="68" spans="2:22" ht="15" x14ac:dyDescent="0.3">
      <c r="B68" s="39">
        <f t="shared" si="2"/>
        <v>58</v>
      </c>
      <c r="C68" s="26">
        <v>24034006</v>
      </c>
      <c r="D68" s="27" t="s">
        <v>1525</v>
      </c>
      <c r="E68" s="27" t="s">
        <v>1684</v>
      </c>
      <c r="F68" s="1" t="s">
        <v>1690</v>
      </c>
      <c r="G68" s="4" t="s">
        <v>1819</v>
      </c>
      <c r="H68" s="4" t="s">
        <v>1849</v>
      </c>
      <c r="I68" s="40">
        <v>23.2</v>
      </c>
      <c r="J68" s="40">
        <v>5.6</v>
      </c>
      <c r="K68" s="41">
        <v>1</v>
      </c>
      <c r="L68" s="39">
        <v>1</v>
      </c>
      <c r="M68" s="39">
        <v>1</v>
      </c>
      <c r="N68" s="39">
        <v>1</v>
      </c>
      <c r="O68" s="39">
        <v>1</v>
      </c>
      <c r="P68" s="39">
        <v>1</v>
      </c>
      <c r="Q68" s="41">
        <f t="shared" si="4"/>
        <v>1</v>
      </c>
      <c r="R68" s="39" t="str">
        <f t="shared" si="1"/>
        <v>BAIK</v>
      </c>
      <c r="S68" s="42" t="str">
        <f t="shared" si="3"/>
        <v>PEMELIHARAAN RUTIN *)</v>
      </c>
    </row>
    <row r="69" spans="2:22" ht="15" x14ac:dyDescent="0.3">
      <c r="B69" s="39">
        <f t="shared" si="2"/>
        <v>59</v>
      </c>
      <c r="C69" s="26">
        <v>24034007</v>
      </c>
      <c r="D69" s="27" t="s">
        <v>1526</v>
      </c>
      <c r="E69" s="27" t="s">
        <v>1684</v>
      </c>
      <c r="F69" s="1" t="s">
        <v>1691</v>
      </c>
      <c r="G69" s="4" t="s">
        <v>1850</v>
      </c>
      <c r="H69" s="4" t="s">
        <v>1851</v>
      </c>
      <c r="I69" s="40">
        <v>15</v>
      </c>
      <c r="J69" s="40">
        <v>5.7</v>
      </c>
      <c r="K69" s="41">
        <v>1</v>
      </c>
      <c r="L69" s="39">
        <v>1</v>
      </c>
      <c r="M69" s="39">
        <v>1</v>
      </c>
      <c r="N69" s="39">
        <v>2</v>
      </c>
      <c r="O69" s="39">
        <v>1</v>
      </c>
      <c r="P69" s="39">
        <v>1</v>
      </c>
      <c r="Q69" s="41">
        <f t="shared" si="4"/>
        <v>1.2</v>
      </c>
      <c r="R69" s="39" t="str">
        <f t="shared" si="1"/>
        <v>BAIK</v>
      </c>
      <c r="S69" s="42" t="str">
        <f t="shared" si="3"/>
        <v>PEMELIHARAAN RUTIN *)</v>
      </c>
    </row>
    <row r="70" spans="2:22" ht="15" x14ac:dyDescent="0.3">
      <c r="B70" s="39">
        <f t="shared" si="2"/>
        <v>60</v>
      </c>
      <c r="C70" s="26">
        <v>24037001</v>
      </c>
      <c r="D70" s="27" t="s">
        <v>1527</v>
      </c>
      <c r="E70" s="27" t="s">
        <v>1692</v>
      </c>
      <c r="F70" s="1" t="s">
        <v>1693</v>
      </c>
      <c r="G70" s="4" t="s">
        <v>1822</v>
      </c>
      <c r="H70" s="4" t="s">
        <v>1852</v>
      </c>
      <c r="I70" s="40">
        <v>17.8</v>
      </c>
      <c r="J70" s="40">
        <v>5.8</v>
      </c>
      <c r="K70" s="41">
        <v>1</v>
      </c>
      <c r="L70" s="39">
        <v>1</v>
      </c>
      <c r="M70" s="39">
        <v>1</v>
      </c>
      <c r="N70" s="39">
        <v>1</v>
      </c>
      <c r="O70" s="39">
        <v>1</v>
      </c>
      <c r="P70" s="39">
        <v>1</v>
      </c>
      <c r="Q70" s="41">
        <f t="shared" si="4"/>
        <v>1</v>
      </c>
      <c r="R70" s="39" t="str">
        <f t="shared" si="1"/>
        <v>BAIK</v>
      </c>
      <c r="S70" s="42" t="str">
        <f t="shared" si="3"/>
        <v>PEMELIHARAAN RUTIN *)</v>
      </c>
    </row>
    <row r="71" spans="2:22" ht="15" x14ac:dyDescent="0.3">
      <c r="B71" s="39">
        <f t="shared" si="2"/>
        <v>61</v>
      </c>
      <c r="C71" s="26">
        <v>24039001</v>
      </c>
      <c r="D71" s="27" t="s">
        <v>1528</v>
      </c>
      <c r="E71" s="27" t="s">
        <v>1694</v>
      </c>
      <c r="F71" s="1" t="s">
        <v>1695</v>
      </c>
      <c r="G71" s="4" t="s">
        <v>1843</v>
      </c>
      <c r="H71" s="4" t="s">
        <v>1847</v>
      </c>
      <c r="I71" s="40">
        <v>17.3</v>
      </c>
      <c r="J71" s="40">
        <v>5.6</v>
      </c>
      <c r="K71" s="41">
        <v>1</v>
      </c>
      <c r="L71" s="39">
        <v>1</v>
      </c>
      <c r="M71" s="39">
        <v>1</v>
      </c>
      <c r="N71" s="39">
        <v>2</v>
      </c>
      <c r="O71" s="39">
        <v>1</v>
      </c>
      <c r="P71" s="39">
        <v>2</v>
      </c>
      <c r="Q71" s="41">
        <f t="shared" si="4"/>
        <v>1.4</v>
      </c>
      <c r="R71" s="39" t="str">
        <f t="shared" si="1"/>
        <v>BAIK</v>
      </c>
      <c r="S71" s="42" t="str">
        <f t="shared" si="3"/>
        <v>PEMELIHARAAN RUTIN *)</v>
      </c>
    </row>
    <row r="72" spans="2:22" ht="15" x14ac:dyDescent="0.3">
      <c r="B72" s="39">
        <f t="shared" si="2"/>
        <v>62</v>
      </c>
      <c r="C72" s="26">
        <v>24041001</v>
      </c>
      <c r="D72" s="27" t="s">
        <v>1529</v>
      </c>
      <c r="E72" s="27" t="s">
        <v>1696</v>
      </c>
      <c r="F72" s="1" t="s">
        <v>1697</v>
      </c>
      <c r="G72" s="4" t="s">
        <v>1839</v>
      </c>
      <c r="H72" s="4" t="s">
        <v>1853</v>
      </c>
      <c r="I72" s="40">
        <v>17.2</v>
      </c>
      <c r="J72" s="40">
        <v>3.8</v>
      </c>
      <c r="K72" s="41">
        <v>1</v>
      </c>
      <c r="L72" s="39">
        <v>2</v>
      </c>
      <c r="M72" s="39">
        <v>1</v>
      </c>
      <c r="N72" s="39">
        <v>1</v>
      </c>
      <c r="O72" s="39">
        <v>1</v>
      </c>
      <c r="P72" s="39">
        <v>1</v>
      </c>
      <c r="Q72" s="41">
        <f t="shared" si="4"/>
        <v>1.2</v>
      </c>
      <c r="R72" s="39" t="str">
        <f t="shared" si="1"/>
        <v>BAIK</v>
      </c>
      <c r="S72" s="42" t="str">
        <f t="shared" si="3"/>
        <v>PEMELIHARAAN RUTIN *)</v>
      </c>
    </row>
    <row r="73" spans="2:22" ht="15" x14ac:dyDescent="0.3">
      <c r="B73" s="39">
        <f t="shared" si="2"/>
        <v>63</v>
      </c>
      <c r="C73" s="26">
        <v>24041002</v>
      </c>
      <c r="D73" s="27" t="s">
        <v>1530</v>
      </c>
      <c r="E73" s="27" t="s">
        <v>1696</v>
      </c>
      <c r="F73" s="1" t="s">
        <v>1698</v>
      </c>
      <c r="G73" s="4" t="s">
        <v>1839</v>
      </c>
      <c r="H73" s="4" t="s">
        <v>1854</v>
      </c>
      <c r="I73" s="40">
        <v>14</v>
      </c>
      <c r="J73" s="40">
        <v>5.4</v>
      </c>
      <c r="K73" s="41">
        <v>1</v>
      </c>
      <c r="L73" s="39">
        <v>1</v>
      </c>
      <c r="M73" s="39">
        <v>1</v>
      </c>
      <c r="N73" s="39">
        <v>1</v>
      </c>
      <c r="O73" s="39">
        <v>1</v>
      </c>
      <c r="P73" s="39">
        <v>1</v>
      </c>
      <c r="Q73" s="41">
        <f t="shared" si="4"/>
        <v>1</v>
      </c>
      <c r="R73" s="39" t="str">
        <f t="shared" si="1"/>
        <v>BAIK</v>
      </c>
      <c r="S73" s="42" t="str">
        <f t="shared" si="3"/>
        <v>PEMELIHARAAN RUTIN *)</v>
      </c>
    </row>
    <row r="74" spans="2:22" ht="15" x14ac:dyDescent="0.3">
      <c r="B74" s="39">
        <f t="shared" si="2"/>
        <v>64</v>
      </c>
      <c r="C74" s="26">
        <v>24043001</v>
      </c>
      <c r="D74" s="27" t="s">
        <v>1531</v>
      </c>
      <c r="E74" s="27" t="s">
        <v>1699</v>
      </c>
      <c r="F74" s="1" t="s">
        <v>1700</v>
      </c>
      <c r="G74" s="4" t="s">
        <v>1843</v>
      </c>
      <c r="H74" s="4" t="s">
        <v>1855</v>
      </c>
      <c r="I74" s="40">
        <v>12.6</v>
      </c>
      <c r="J74" s="40">
        <v>5.6</v>
      </c>
      <c r="K74" s="41">
        <v>1</v>
      </c>
      <c r="L74" s="39">
        <v>1</v>
      </c>
      <c r="M74" s="39">
        <v>2</v>
      </c>
      <c r="N74" s="39">
        <v>1</v>
      </c>
      <c r="O74" s="39">
        <v>1</v>
      </c>
      <c r="P74" s="39">
        <v>1</v>
      </c>
      <c r="Q74" s="41">
        <f t="shared" si="4"/>
        <v>1.2</v>
      </c>
      <c r="R74" s="39" t="str">
        <f t="shared" si="1"/>
        <v>BAIK</v>
      </c>
      <c r="S74" s="42" t="str">
        <f t="shared" si="3"/>
        <v>PEMELIHARAAN RUTIN *)</v>
      </c>
    </row>
    <row r="75" spans="2:22" ht="15" x14ac:dyDescent="0.3">
      <c r="B75" s="39">
        <f t="shared" si="2"/>
        <v>65</v>
      </c>
      <c r="C75" s="26">
        <v>24043002</v>
      </c>
      <c r="D75" s="27" t="s">
        <v>1532</v>
      </c>
      <c r="E75" s="27" t="s">
        <v>1699</v>
      </c>
      <c r="F75" s="1" t="s">
        <v>1701</v>
      </c>
      <c r="G75" s="4" t="s">
        <v>1839</v>
      </c>
      <c r="H75" s="4" t="s">
        <v>1856</v>
      </c>
      <c r="I75" s="40">
        <v>15.5</v>
      </c>
      <c r="J75" s="40">
        <v>5.8</v>
      </c>
      <c r="K75" s="41">
        <v>1</v>
      </c>
      <c r="L75" s="39">
        <v>1</v>
      </c>
      <c r="M75" s="39">
        <v>1</v>
      </c>
      <c r="N75" s="39">
        <v>1</v>
      </c>
      <c r="O75" s="39">
        <v>1</v>
      </c>
      <c r="P75" s="39">
        <v>1</v>
      </c>
      <c r="Q75" s="41">
        <f t="shared" ref="Q75:Q106" si="5">AVERAGE(L75,M75,N75,O75,P75)</f>
        <v>1</v>
      </c>
      <c r="R75" s="39" t="str">
        <f t="shared" si="1"/>
        <v>BAIK</v>
      </c>
      <c r="S75" s="42" t="str">
        <f t="shared" si="3"/>
        <v>PEMELIHARAAN RUTIN *)</v>
      </c>
    </row>
    <row r="76" spans="2:22" ht="15" x14ac:dyDescent="0.3">
      <c r="B76" s="39">
        <f t="shared" si="2"/>
        <v>66</v>
      </c>
      <c r="C76" s="26">
        <v>24043003</v>
      </c>
      <c r="D76" s="27" t="s">
        <v>1533</v>
      </c>
      <c r="E76" s="27" t="s">
        <v>1699</v>
      </c>
      <c r="F76" s="1" t="s">
        <v>1702</v>
      </c>
      <c r="G76" s="4" t="s">
        <v>1839</v>
      </c>
      <c r="H76" s="4" t="s">
        <v>1856</v>
      </c>
      <c r="I76" s="40">
        <v>17</v>
      </c>
      <c r="J76" s="40">
        <v>5.6</v>
      </c>
      <c r="K76" s="41">
        <v>1</v>
      </c>
      <c r="L76" s="39">
        <v>1</v>
      </c>
      <c r="M76" s="39">
        <v>1</v>
      </c>
      <c r="N76" s="39">
        <v>2</v>
      </c>
      <c r="O76" s="39">
        <v>1</v>
      </c>
      <c r="P76" s="39">
        <v>1</v>
      </c>
      <c r="Q76" s="41">
        <f t="shared" si="5"/>
        <v>1.2</v>
      </c>
      <c r="R76" s="39" t="str">
        <f t="shared" ref="R76:R139" si="6">IF(AND(Q76&gt;=0,Q76&lt;=0.5),"BAIK SEKALI",IF(AND(Q76&gt;0.6,Q76&lt;=1.5),"BAIK",IF(AND(Q76&gt;1.5,Q76&lt;=2.5),"SEDANG",IF(AND(Q76&gt;2.5,Q76&lt;=3.5),"RUSAK RINGAN",IF(AND(Q76&gt;3.6,Q76&lt;=4.5),"KRITIS",IF(AND(Q76&gt;4.6,Q76&lt;=5),"RUNTUH"))))))</f>
        <v>BAIK</v>
      </c>
      <c r="S76" s="42" t="str">
        <f t="shared" si="3"/>
        <v>PEMELIHARAAN RUTIN *)</v>
      </c>
    </row>
    <row r="77" spans="2:22" ht="15" x14ac:dyDescent="0.3">
      <c r="B77" s="39">
        <f t="shared" ref="B77:B140" si="7">B76+1</f>
        <v>67</v>
      </c>
      <c r="C77" s="26">
        <v>24043004</v>
      </c>
      <c r="D77" s="27" t="s">
        <v>1534</v>
      </c>
      <c r="E77" s="27" t="s">
        <v>1699</v>
      </c>
      <c r="F77" s="1" t="s">
        <v>1703</v>
      </c>
      <c r="G77" s="4" t="s">
        <v>1839</v>
      </c>
      <c r="H77" s="4" t="s">
        <v>1854</v>
      </c>
      <c r="I77" s="40">
        <v>20</v>
      </c>
      <c r="J77" s="40">
        <v>5.6</v>
      </c>
      <c r="K77" s="41">
        <v>1</v>
      </c>
      <c r="L77" s="39">
        <v>1</v>
      </c>
      <c r="M77" s="39">
        <v>1</v>
      </c>
      <c r="N77" s="39">
        <v>3</v>
      </c>
      <c r="O77" s="39">
        <v>1</v>
      </c>
      <c r="P77" s="39">
        <v>1</v>
      </c>
      <c r="Q77" s="41">
        <f t="shared" si="5"/>
        <v>1.4</v>
      </c>
      <c r="R77" s="39" t="str">
        <f t="shared" si="6"/>
        <v>BAIK</v>
      </c>
      <c r="S77" s="42" t="str">
        <f t="shared" ref="S77:S140" si="8">IF(AND(Q77&gt;=0,Q77&lt;=0.5),"PEMELIHARAAN RUTIN",IF(AND(Q77&gt;0.06,Q77&lt;=1.5),"PEMELIHARAAN RUTIN *)",IF(AND(Q77&gt;1.5,Q77&lt;=2.5),"PERBAIKAN/REHABILITASI",IF(AND(Q77&gt;2.5,Q77&lt;=3.5),"REHABILITASI",IF(AND(Q77&gt;3.5,Q77&lt;=4.5),"PENGGANTIAN",IF(AND(Q77&gt;4.6,Q77&lt;=5),"PEMBANGUNAN JEMBATAN BARU",0))))))</f>
        <v>PEMELIHARAAN RUTIN *)</v>
      </c>
    </row>
    <row r="78" spans="2:22" ht="15" x14ac:dyDescent="0.3">
      <c r="B78" s="39">
        <f t="shared" si="7"/>
        <v>68</v>
      </c>
      <c r="C78" s="26">
        <v>24044001</v>
      </c>
      <c r="D78" s="27" t="s">
        <v>1535</v>
      </c>
      <c r="E78" s="27" t="s">
        <v>1704</v>
      </c>
      <c r="F78" s="1" t="s">
        <v>1705</v>
      </c>
      <c r="G78" s="4" t="s">
        <v>1839</v>
      </c>
      <c r="H78" s="4" t="s">
        <v>1857</v>
      </c>
      <c r="I78" s="40">
        <v>18</v>
      </c>
      <c r="J78" s="40">
        <v>5.7</v>
      </c>
      <c r="K78" s="41">
        <v>1</v>
      </c>
      <c r="L78" s="39">
        <v>0</v>
      </c>
      <c r="M78" s="39">
        <v>1</v>
      </c>
      <c r="N78" s="39">
        <v>1</v>
      </c>
      <c r="O78" s="39">
        <v>1</v>
      </c>
      <c r="P78" s="39">
        <v>2</v>
      </c>
      <c r="Q78" s="41">
        <f t="shared" si="5"/>
        <v>1</v>
      </c>
      <c r="R78" s="39" t="str">
        <f>IF(AND(Q78&gt;=0,Q78&lt;=0.5),"BAIK SEKALI",IF(AND(Q78&gt;0.6,Q78&lt;=1.5),"BAIK",IF(AND(Q78&gt;1.5,Q78&lt;=2.5),"SEDANG",IF(AND(Q78&gt;2.5,Q78&lt;=3.5),"RUSAK RINGAN",IF(AND(Q78&gt;3.6,Q78&lt;=4.5),"KRITIS",IF(AND(Q78&gt;4.6,Q78&lt;=5),"RUNTUH"))))))</f>
        <v>BAIK</v>
      </c>
      <c r="S78" s="42" t="str">
        <f t="shared" si="8"/>
        <v>PEMELIHARAAN RUTIN *)</v>
      </c>
    </row>
    <row r="79" spans="2:22" ht="15" x14ac:dyDescent="0.3">
      <c r="B79" s="39">
        <f t="shared" si="7"/>
        <v>69</v>
      </c>
      <c r="C79" s="26">
        <v>24044002</v>
      </c>
      <c r="D79" s="27" t="s">
        <v>1536</v>
      </c>
      <c r="E79" s="27" t="s">
        <v>1704</v>
      </c>
      <c r="F79" s="1" t="s">
        <v>1706</v>
      </c>
      <c r="G79" s="4" t="s">
        <v>1839</v>
      </c>
      <c r="H79" s="4" t="s">
        <v>1857</v>
      </c>
      <c r="I79" s="40">
        <v>5.7</v>
      </c>
      <c r="J79" s="40">
        <v>4.7</v>
      </c>
      <c r="K79" s="41">
        <v>1</v>
      </c>
      <c r="L79" s="39">
        <v>1</v>
      </c>
      <c r="M79" s="39">
        <v>2</v>
      </c>
      <c r="N79" s="39">
        <v>3</v>
      </c>
      <c r="O79" s="39">
        <v>2</v>
      </c>
      <c r="P79" s="39">
        <v>2</v>
      </c>
      <c r="Q79" s="41">
        <f t="shared" si="5"/>
        <v>2</v>
      </c>
      <c r="R79" s="39" t="str">
        <f t="shared" si="6"/>
        <v>SEDANG</v>
      </c>
      <c r="S79" s="42" t="str">
        <f t="shared" si="8"/>
        <v>PERBAIKAN/REHABILITASI</v>
      </c>
      <c r="U79" s="32">
        <v>11</v>
      </c>
    </row>
    <row r="80" spans="2:22" ht="15" x14ac:dyDescent="0.3">
      <c r="B80" s="39">
        <f t="shared" si="7"/>
        <v>70</v>
      </c>
      <c r="C80" s="26">
        <v>24044003</v>
      </c>
      <c r="D80" s="27" t="s">
        <v>1536</v>
      </c>
      <c r="E80" s="27" t="s">
        <v>1704</v>
      </c>
      <c r="F80" s="1" t="s">
        <v>1707</v>
      </c>
      <c r="G80" s="4" t="s">
        <v>1839</v>
      </c>
      <c r="H80" s="4" t="s">
        <v>1857</v>
      </c>
      <c r="I80" s="40">
        <v>18</v>
      </c>
      <c r="J80" s="40">
        <v>5.6</v>
      </c>
      <c r="K80" s="41">
        <v>1</v>
      </c>
      <c r="L80" s="39">
        <v>0</v>
      </c>
      <c r="M80" s="39">
        <v>1</v>
      </c>
      <c r="N80" s="39">
        <v>1</v>
      </c>
      <c r="O80" s="39">
        <v>1</v>
      </c>
      <c r="P80" s="39">
        <v>2</v>
      </c>
      <c r="Q80" s="41">
        <f t="shared" si="5"/>
        <v>1</v>
      </c>
      <c r="R80" s="39" t="str">
        <f t="shared" si="6"/>
        <v>BAIK</v>
      </c>
      <c r="S80" s="42" t="str">
        <f t="shared" si="8"/>
        <v>PEMELIHARAAN RUTIN *)</v>
      </c>
    </row>
    <row r="81" spans="2:22" ht="15" x14ac:dyDescent="0.3">
      <c r="B81" s="39">
        <f t="shared" si="7"/>
        <v>71</v>
      </c>
      <c r="C81" s="26">
        <v>24045001</v>
      </c>
      <c r="D81" s="27" t="s">
        <v>1537</v>
      </c>
      <c r="E81" s="27" t="s">
        <v>1708</v>
      </c>
      <c r="F81" s="1" t="s">
        <v>1709</v>
      </c>
      <c r="G81" s="4" t="s">
        <v>1826</v>
      </c>
      <c r="H81" s="4" t="s">
        <v>1826</v>
      </c>
      <c r="I81" s="40">
        <v>10.8</v>
      </c>
      <c r="J81" s="40">
        <v>4.9000000000000004</v>
      </c>
      <c r="K81" s="41">
        <v>1</v>
      </c>
      <c r="L81" s="39">
        <v>1</v>
      </c>
      <c r="M81" s="39">
        <v>2</v>
      </c>
      <c r="N81" s="39">
        <v>2</v>
      </c>
      <c r="O81" s="39">
        <v>2</v>
      </c>
      <c r="P81" s="39">
        <v>2</v>
      </c>
      <c r="Q81" s="41">
        <f t="shared" si="5"/>
        <v>1.8</v>
      </c>
      <c r="R81" s="39" t="str">
        <f t="shared" si="6"/>
        <v>SEDANG</v>
      </c>
      <c r="S81" s="42" t="str">
        <f t="shared" si="8"/>
        <v>PERBAIKAN/REHABILITASI</v>
      </c>
      <c r="U81" s="32">
        <v>12</v>
      </c>
    </row>
    <row r="82" spans="2:22" ht="15" x14ac:dyDescent="0.3">
      <c r="B82" s="39">
        <f t="shared" si="7"/>
        <v>72</v>
      </c>
      <c r="C82" s="26">
        <v>24047001</v>
      </c>
      <c r="D82" s="27" t="s">
        <v>1538</v>
      </c>
      <c r="E82" s="27" t="s">
        <v>1710</v>
      </c>
      <c r="F82" s="1" t="s">
        <v>1711</v>
      </c>
      <c r="G82" s="4" t="s">
        <v>1858</v>
      </c>
      <c r="H82" s="4" t="s">
        <v>1859</v>
      </c>
      <c r="I82" s="40">
        <v>9</v>
      </c>
      <c r="J82" s="40">
        <v>4.5</v>
      </c>
      <c r="K82" s="41">
        <v>1</v>
      </c>
      <c r="L82" s="39">
        <v>5</v>
      </c>
      <c r="M82" s="39">
        <v>5</v>
      </c>
      <c r="N82" s="39">
        <v>5</v>
      </c>
      <c r="O82" s="39">
        <v>5</v>
      </c>
      <c r="P82" s="39">
        <v>5</v>
      </c>
      <c r="Q82" s="41">
        <f t="shared" si="5"/>
        <v>5</v>
      </c>
      <c r="R82" s="39" t="str">
        <f t="shared" si="6"/>
        <v>RUNTUH</v>
      </c>
      <c r="S82" s="42" t="str">
        <f t="shared" si="8"/>
        <v>PEMBANGUNAN JEMBATAN BARU</v>
      </c>
    </row>
    <row r="83" spans="2:22" ht="15" x14ac:dyDescent="0.3">
      <c r="B83" s="39">
        <f t="shared" si="7"/>
        <v>73</v>
      </c>
      <c r="C83" s="26">
        <v>24048001</v>
      </c>
      <c r="D83" s="27" t="s">
        <v>1539</v>
      </c>
      <c r="E83" s="27" t="s">
        <v>1712</v>
      </c>
      <c r="F83" s="1" t="s">
        <v>1713</v>
      </c>
      <c r="G83" s="4" t="s">
        <v>1858</v>
      </c>
      <c r="H83" s="4" t="s">
        <v>1860</v>
      </c>
      <c r="I83" s="40">
        <v>11.5</v>
      </c>
      <c r="J83" s="40">
        <v>5.0999999999999996</v>
      </c>
      <c r="K83" s="41">
        <v>1</v>
      </c>
      <c r="L83" s="39">
        <v>3</v>
      </c>
      <c r="M83" s="39">
        <v>2</v>
      </c>
      <c r="N83" s="39">
        <v>3</v>
      </c>
      <c r="O83" s="39">
        <v>3</v>
      </c>
      <c r="P83" s="39">
        <v>3</v>
      </c>
      <c r="Q83" s="41">
        <f t="shared" si="5"/>
        <v>2.8</v>
      </c>
      <c r="R83" s="39" t="str">
        <f t="shared" si="6"/>
        <v>RUSAK RINGAN</v>
      </c>
      <c r="S83" s="42" t="str">
        <f t="shared" si="8"/>
        <v>REHABILITASI</v>
      </c>
      <c r="V83" s="32">
        <v>9</v>
      </c>
    </row>
    <row r="84" spans="2:22" ht="15" x14ac:dyDescent="0.3">
      <c r="B84" s="39">
        <f t="shared" si="7"/>
        <v>74</v>
      </c>
      <c r="C84" s="26">
        <v>24048002</v>
      </c>
      <c r="D84" s="27" t="s">
        <v>1506</v>
      </c>
      <c r="E84" s="27" t="s">
        <v>1712</v>
      </c>
      <c r="F84" s="1" t="s">
        <v>1714</v>
      </c>
      <c r="G84" s="4" t="s">
        <v>1858</v>
      </c>
      <c r="H84" s="4" t="s">
        <v>1860</v>
      </c>
      <c r="I84" s="40">
        <v>13.2</v>
      </c>
      <c r="J84" s="40">
        <v>6.1</v>
      </c>
      <c r="K84" s="41">
        <v>1</v>
      </c>
      <c r="L84" s="39">
        <v>2</v>
      </c>
      <c r="M84" s="39">
        <v>1</v>
      </c>
      <c r="N84" s="39">
        <v>3</v>
      </c>
      <c r="O84" s="39">
        <v>1</v>
      </c>
      <c r="P84" s="39">
        <v>1</v>
      </c>
      <c r="Q84" s="41">
        <f t="shared" si="5"/>
        <v>1.6</v>
      </c>
      <c r="R84" s="39" t="str">
        <f t="shared" si="6"/>
        <v>SEDANG</v>
      </c>
      <c r="S84" s="42" t="str">
        <f t="shared" si="8"/>
        <v>PERBAIKAN/REHABILITASI</v>
      </c>
      <c r="U84" s="32">
        <v>13</v>
      </c>
    </row>
    <row r="85" spans="2:22" ht="15" x14ac:dyDescent="0.3">
      <c r="B85" s="39">
        <f t="shared" si="7"/>
        <v>75</v>
      </c>
      <c r="C85" s="26">
        <v>24048003</v>
      </c>
      <c r="D85" s="27" t="s">
        <v>1499</v>
      </c>
      <c r="E85" s="27" t="s">
        <v>1712</v>
      </c>
      <c r="F85" s="1" t="s">
        <v>1715</v>
      </c>
      <c r="G85" s="4" t="s">
        <v>1858</v>
      </c>
      <c r="H85" s="4" t="s">
        <v>1861</v>
      </c>
      <c r="I85" s="40">
        <v>6.9</v>
      </c>
      <c r="J85" s="40">
        <v>4.2</v>
      </c>
      <c r="K85" s="41">
        <v>1</v>
      </c>
      <c r="L85" s="39">
        <v>2</v>
      </c>
      <c r="M85" s="39">
        <v>2</v>
      </c>
      <c r="N85" s="39">
        <v>3</v>
      </c>
      <c r="O85" s="39">
        <v>2</v>
      </c>
      <c r="P85" s="39">
        <v>2</v>
      </c>
      <c r="Q85" s="41">
        <f t="shared" si="5"/>
        <v>2.2000000000000002</v>
      </c>
      <c r="R85" s="39" t="str">
        <f t="shared" si="6"/>
        <v>SEDANG</v>
      </c>
      <c r="S85" s="42" t="str">
        <f t="shared" si="8"/>
        <v>PERBAIKAN/REHABILITASI</v>
      </c>
      <c r="U85" s="32">
        <v>14</v>
      </c>
    </row>
    <row r="86" spans="2:22" ht="15" x14ac:dyDescent="0.3">
      <c r="B86" s="39">
        <f t="shared" si="7"/>
        <v>76</v>
      </c>
      <c r="C86" s="26">
        <v>24049001</v>
      </c>
      <c r="D86" s="27" t="s">
        <v>1540</v>
      </c>
      <c r="E86" s="27" t="s">
        <v>1716</v>
      </c>
      <c r="F86" s="1" t="s">
        <v>1717</v>
      </c>
      <c r="G86" s="4" t="s">
        <v>1858</v>
      </c>
      <c r="H86" s="4" t="s">
        <v>1862</v>
      </c>
      <c r="I86" s="40">
        <v>17.600000000000001</v>
      </c>
      <c r="J86" s="40">
        <v>5.6</v>
      </c>
      <c r="K86" s="41">
        <v>1</v>
      </c>
      <c r="L86" s="39">
        <v>1</v>
      </c>
      <c r="M86" s="39">
        <v>2</v>
      </c>
      <c r="N86" s="39">
        <v>2</v>
      </c>
      <c r="O86" s="39">
        <v>4</v>
      </c>
      <c r="P86" s="39">
        <v>4</v>
      </c>
      <c r="Q86" s="41">
        <f t="shared" si="5"/>
        <v>2.6</v>
      </c>
      <c r="R86" s="39" t="str">
        <f t="shared" si="6"/>
        <v>RUSAK RINGAN</v>
      </c>
      <c r="S86" s="42" t="str">
        <f t="shared" si="8"/>
        <v>REHABILITASI</v>
      </c>
      <c r="V86" s="32">
        <v>10</v>
      </c>
    </row>
    <row r="87" spans="2:22" ht="15" x14ac:dyDescent="0.3">
      <c r="B87" s="39">
        <f t="shared" si="7"/>
        <v>77</v>
      </c>
      <c r="C87" s="26">
        <v>24049002</v>
      </c>
      <c r="D87" s="27" t="s">
        <v>1541</v>
      </c>
      <c r="E87" s="27" t="s">
        <v>1716</v>
      </c>
      <c r="F87" s="1" t="s">
        <v>1718</v>
      </c>
      <c r="G87" s="4" t="s">
        <v>1858</v>
      </c>
      <c r="H87" s="4" t="s">
        <v>1862</v>
      </c>
      <c r="I87" s="40">
        <v>17.399999999999999</v>
      </c>
      <c r="J87" s="40">
        <v>6.4</v>
      </c>
      <c r="K87" s="41">
        <v>1</v>
      </c>
      <c r="L87" s="39">
        <v>1</v>
      </c>
      <c r="M87" s="39">
        <v>1</v>
      </c>
      <c r="N87" s="39">
        <v>1</v>
      </c>
      <c r="O87" s="39">
        <v>1</v>
      </c>
      <c r="P87" s="39">
        <v>3</v>
      </c>
      <c r="Q87" s="41">
        <f t="shared" si="5"/>
        <v>1.4</v>
      </c>
      <c r="R87" s="39" t="str">
        <f t="shared" si="6"/>
        <v>BAIK</v>
      </c>
      <c r="S87" s="42" t="str">
        <f t="shared" si="8"/>
        <v>PEMELIHARAAN RUTIN *)</v>
      </c>
    </row>
    <row r="88" spans="2:22" ht="15" x14ac:dyDescent="0.3">
      <c r="B88" s="39">
        <f t="shared" si="7"/>
        <v>78</v>
      </c>
      <c r="C88" s="26">
        <v>24049003</v>
      </c>
      <c r="D88" s="27" t="s">
        <v>1542</v>
      </c>
      <c r="E88" s="27" t="s">
        <v>1716</v>
      </c>
      <c r="F88" s="1" t="s">
        <v>1719</v>
      </c>
      <c r="G88" s="4" t="s">
        <v>1858</v>
      </c>
      <c r="H88" s="4" t="s">
        <v>1863</v>
      </c>
      <c r="I88" s="40">
        <v>19.8</v>
      </c>
      <c r="J88" s="40">
        <v>6</v>
      </c>
      <c r="K88" s="41">
        <v>1</v>
      </c>
      <c r="L88" s="39">
        <v>1</v>
      </c>
      <c r="M88" s="39">
        <v>1</v>
      </c>
      <c r="N88" s="39">
        <v>1</v>
      </c>
      <c r="O88" s="39">
        <v>1</v>
      </c>
      <c r="P88" s="39">
        <v>1</v>
      </c>
      <c r="Q88" s="41">
        <f t="shared" si="5"/>
        <v>1</v>
      </c>
      <c r="R88" s="39" t="str">
        <f t="shared" si="6"/>
        <v>BAIK</v>
      </c>
      <c r="S88" s="42" t="str">
        <f t="shared" si="8"/>
        <v>PEMELIHARAAN RUTIN *)</v>
      </c>
    </row>
    <row r="89" spans="2:22" ht="15" x14ac:dyDescent="0.3">
      <c r="B89" s="39">
        <f t="shared" si="7"/>
        <v>79</v>
      </c>
      <c r="C89" s="26">
        <v>24049004</v>
      </c>
      <c r="D89" s="27" t="s">
        <v>1543</v>
      </c>
      <c r="E89" s="27" t="s">
        <v>1716</v>
      </c>
      <c r="F89" s="1" t="s">
        <v>1720</v>
      </c>
      <c r="G89" s="4" t="s">
        <v>1858</v>
      </c>
      <c r="H89" s="4" t="s">
        <v>1863</v>
      </c>
      <c r="I89" s="40">
        <v>14.8</v>
      </c>
      <c r="J89" s="40">
        <v>5.7</v>
      </c>
      <c r="K89" s="41">
        <v>1</v>
      </c>
      <c r="L89" s="39">
        <v>1</v>
      </c>
      <c r="M89" s="39">
        <v>1</v>
      </c>
      <c r="N89" s="39">
        <v>1</v>
      </c>
      <c r="O89" s="39">
        <v>1</v>
      </c>
      <c r="P89" s="39">
        <v>1</v>
      </c>
      <c r="Q89" s="41">
        <f t="shared" si="5"/>
        <v>1</v>
      </c>
      <c r="R89" s="39" t="str">
        <f t="shared" si="6"/>
        <v>BAIK</v>
      </c>
      <c r="S89" s="42" t="str">
        <f t="shared" si="8"/>
        <v>PEMELIHARAAN RUTIN *)</v>
      </c>
    </row>
    <row r="90" spans="2:22" ht="15" x14ac:dyDescent="0.3">
      <c r="B90" s="39">
        <f t="shared" si="7"/>
        <v>80</v>
      </c>
      <c r="C90" s="26">
        <v>24050001</v>
      </c>
      <c r="D90" s="27" t="s">
        <v>1544</v>
      </c>
      <c r="E90" s="27" t="s">
        <v>1721</v>
      </c>
      <c r="F90" s="1" t="s">
        <v>1722</v>
      </c>
      <c r="G90" s="4" t="s">
        <v>1858</v>
      </c>
      <c r="H90" s="4" t="s">
        <v>1861</v>
      </c>
      <c r="I90" s="40">
        <v>11.5</v>
      </c>
      <c r="J90" s="40">
        <v>5.6</v>
      </c>
      <c r="K90" s="41">
        <v>1</v>
      </c>
      <c r="L90" s="39">
        <v>1</v>
      </c>
      <c r="M90" s="39">
        <v>1</v>
      </c>
      <c r="N90" s="39">
        <v>1</v>
      </c>
      <c r="O90" s="39">
        <v>1</v>
      </c>
      <c r="P90" s="39">
        <v>1</v>
      </c>
      <c r="Q90" s="41">
        <f t="shared" si="5"/>
        <v>1</v>
      </c>
      <c r="R90" s="39" t="str">
        <f t="shared" si="6"/>
        <v>BAIK</v>
      </c>
      <c r="S90" s="42" t="str">
        <f t="shared" si="8"/>
        <v>PEMELIHARAAN RUTIN *)</v>
      </c>
    </row>
    <row r="91" spans="2:22" ht="15" x14ac:dyDescent="0.3">
      <c r="B91" s="39">
        <f t="shared" si="7"/>
        <v>81</v>
      </c>
      <c r="C91" s="26">
        <v>24050002</v>
      </c>
      <c r="D91" s="27" t="s">
        <v>1545</v>
      </c>
      <c r="E91" s="27" t="s">
        <v>1721</v>
      </c>
      <c r="F91" s="1" t="s">
        <v>1723</v>
      </c>
      <c r="G91" s="4" t="s">
        <v>1858</v>
      </c>
      <c r="H91" s="4" t="s">
        <v>1861</v>
      </c>
      <c r="I91" s="40">
        <v>19.2</v>
      </c>
      <c r="J91" s="40">
        <v>5.5</v>
      </c>
      <c r="K91" s="41">
        <v>1</v>
      </c>
      <c r="L91" s="39">
        <v>1</v>
      </c>
      <c r="M91" s="39">
        <v>1</v>
      </c>
      <c r="N91" s="39">
        <v>1</v>
      </c>
      <c r="O91" s="39">
        <v>2</v>
      </c>
      <c r="P91" s="39">
        <v>2</v>
      </c>
      <c r="Q91" s="41">
        <f t="shared" si="5"/>
        <v>1.4</v>
      </c>
      <c r="R91" s="39" t="str">
        <f t="shared" si="6"/>
        <v>BAIK</v>
      </c>
      <c r="S91" s="42" t="str">
        <f t="shared" si="8"/>
        <v>PEMELIHARAAN RUTIN *)</v>
      </c>
    </row>
    <row r="92" spans="2:22" ht="15" x14ac:dyDescent="0.3">
      <c r="B92" s="39">
        <f t="shared" si="7"/>
        <v>82</v>
      </c>
      <c r="C92" s="26">
        <v>24051001</v>
      </c>
      <c r="D92" s="27" t="s">
        <v>1546</v>
      </c>
      <c r="E92" s="27" t="s">
        <v>1724</v>
      </c>
      <c r="F92" s="1" t="s">
        <v>1725</v>
      </c>
      <c r="G92" s="4" t="s">
        <v>1858</v>
      </c>
      <c r="H92" s="4" t="s">
        <v>1864</v>
      </c>
      <c r="I92" s="40">
        <v>10.199999999999999</v>
      </c>
      <c r="J92" s="40">
        <v>5.4</v>
      </c>
      <c r="K92" s="41">
        <v>1</v>
      </c>
      <c r="L92" s="39">
        <v>1</v>
      </c>
      <c r="M92" s="39">
        <v>1</v>
      </c>
      <c r="N92" s="39">
        <v>1</v>
      </c>
      <c r="O92" s="39">
        <v>1</v>
      </c>
      <c r="P92" s="39">
        <v>1</v>
      </c>
      <c r="Q92" s="41">
        <f t="shared" si="5"/>
        <v>1</v>
      </c>
      <c r="R92" s="39" t="str">
        <f t="shared" si="6"/>
        <v>BAIK</v>
      </c>
      <c r="S92" s="42" t="str">
        <f t="shared" si="8"/>
        <v>PEMELIHARAAN RUTIN *)</v>
      </c>
    </row>
    <row r="93" spans="2:22" ht="15" x14ac:dyDescent="0.3">
      <c r="B93" s="39">
        <f t="shared" si="7"/>
        <v>83</v>
      </c>
      <c r="C93" s="26">
        <v>24053001</v>
      </c>
      <c r="D93" s="27" t="s">
        <v>1547</v>
      </c>
      <c r="E93" s="27" t="s">
        <v>1726</v>
      </c>
      <c r="F93" s="1" t="s">
        <v>1727</v>
      </c>
      <c r="G93" s="4" t="s">
        <v>1865</v>
      </c>
      <c r="H93" s="4" t="s">
        <v>1866</v>
      </c>
      <c r="I93" s="40">
        <v>9.5</v>
      </c>
      <c r="J93" s="40">
        <v>4.7</v>
      </c>
      <c r="K93" s="41">
        <v>1</v>
      </c>
      <c r="L93" s="39">
        <v>1</v>
      </c>
      <c r="M93" s="39">
        <v>1</v>
      </c>
      <c r="N93" s="39">
        <v>1</v>
      </c>
      <c r="O93" s="39">
        <v>1</v>
      </c>
      <c r="P93" s="39">
        <v>2</v>
      </c>
      <c r="Q93" s="41">
        <f t="shared" si="5"/>
        <v>1.2</v>
      </c>
      <c r="R93" s="39" t="str">
        <f t="shared" si="6"/>
        <v>BAIK</v>
      </c>
      <c r="S93" s="42" t="str">
        <f t="shared" si="8"/>
        <v>PEMELIHARAAN RUTIN *)</v>
      </c>
    </row>
    <row r="94" spans="2:22" ht="15" x14ac:dyDescent="0.3">
      <c r="B94" s="39">
        <f t="shared" si="7"/>
        <v>84</v>
      </c>
      <c r="C94" s="26">
        <v>24053002</v>
      </c>
      <c r="D94" s="27" t="s">
        <v>1548</v>
      </c>
      <c r="E94" s="27" t="s">
        <v>1726</v>
      </c>
      <c r="F94" s="1" t="s">
        <v>1728</v>
      </c>
      <c r="G94" s="4" t="s">
        <v>1865</v>
      </c>
      <c r="H94" s="4" t="s">
        <v>1866</v>
      </c>
      <c r="I94" s="40">
        <v>9.3000000000000007</v>
      </c>
      <c r="J94" s="40">
        <v>4.7</v>
      </c>
      <c r="K94" s="41">
        <v>1</v>
      </c>
      <c r="L94" s="39">
        <v>1</v>
      </c>
      <c r="M94" s="39">
        <v>2</v>
      </c>
      <c r="N94" s="39">
        <v>2</v>
      </c>
      <c r="O94" s="39">
        <v>4</v>
      </c>
      <c r="P94" s="39">
        <v>4</v>
      </c>
      <c r="Q94" s="41">
        <f t="shared" si="5"/>
        <v>2.6</v>
      </c>
      <c r="R94" s="39" t="str">
        <f t="shared" si="6"/>
        <v>RUSAK RINGAN</v>
      </c>
      <c r="S94" s="42" t="str">
        <f t="shared" si="8"/>
        <v>REHABILITASI</v>
      </c>
      <c r="V94" s="32">
        <v>11</v>
      </c>
    </row>
    <row r="95" spans="2:22" ht="15" x14ac:dyDescent="0.3">
      <c r="B95" s="39">
        <f t="shared" si="7"/>
        <v>85</v>
      </c>
      <c r="C95" s="26">
        <v>24055001</v>
      </c>
      <c r="D95" s="27" t="s">
        <v>1549</v>
      </c>
      <c r="E95" s="27" t="s">
        <v>1729</v>
      </c>
      <c r="F95" s="1" t="s">
        <v>1730</v>
      </c>
      <c r="G95" s="4" t="s">
        <v>1865</v>
      </c>
      <c r="H95" s="4" t="s">
        <v>1867</v>
      </c>
      <c r="I95" s="40">
        <v>8.6999999999999993</v>
      </c>
      <c r="J95" s="40">
        <v>4.8</v>
      </c>
      <c r="K95" s="41">
        <v>1</v>
      </c>
      <c r="L95" s="39">
        <v>1</v>
      </c>
      <c r="M95" s="39">
        <v>1</v>
      </c>
      <c r="N95" s="39">
        <v>2</v>
      </c>
      <c r="O95" s="39">
        <v>3</v>
      </c>
      <c r="P95" s="39">
        <v>3</v>
      </c>
      <c r="Q95" s="41">
        <f t="shared" si="5"/>
        <v>2</v>
      </c>
      <c r="R95" s="39" t="str">
        <f t="shared" si="6"/>
        <v>SEDANG</v>
      </c>
      <c r="S95" s="42" t="str">
        <f t="shared" si="8"/>
        <v>PERBAIKAN/REHABILITASI</v>
      </c>
      <c r="U95" s="32">
        <v>15</v>
      </c>
    </row>
    <row r="96" spans="2:22" ht="15" x14ac:dyDescent="0.3">
      <c r="B96" s="39">
        <f t="shared" si="7"/>
        <v>86</v>
      </c>
      <c r="C96" s="26">
        <v>24055002</v>
      </c>
      <c r="D96" s="27" t="s">
        <v>1550</v>
      </c>
      <c r="E96" s="27" t="s">
        <v>1729</v>
      </c>
      <c r="F96" s="1" t="s">
        <v>1731</v>
      </c>
      <c r="G96" s="4" t="s">
        <v>1865</v>
      </c>
      <c r="H96" s="4" t="s">
        <v>1867</v>
      </c>
      <c r="I96" s="40">
        <v>11.5</v>
      </c>
      <c r="J96" s="40">
        <v>4.5</v>
      </c>
      <c r="K96" s="41">
        <v>1</v>
      </c>
      <c r="L96" s="39">
        <v>2</v>
      </c>
      <c r="M96" s="39">
        <v>4</v>
      </c>
      <c r="N96" s="39">
        <v>2</v>
      </c>
      <c r="O96" s="39">
        <v>2</v>
      </c>
      <c r="P96" s="39">
        <v>3</v>
      </c>
      <c r="Q96" s="41">
        <f t="shared" si="5"/>
        <v>2.6</v>
      </c>
      <c r="R96" s="39" t="str">
        <f t="shared" si="6"/>
        <v>RUSAK RINGAN</v>
      </c>
      <c r="S96" s="42" t="str">
        <f t="shared" si="8"/>
        <v>REHABILITASI</v>
      </c>
      <c r="V96" s="32">
        <v>12</v>
      </c>
    </row>
    <row r="97" spans="2:22" ht="15" x14ac:dyDescent="0.3">
      <c r="B97" s="39">
        <f t="shared" si="7"/>
        <v>87</v>
      </c>
      <c r="C97" s="26">
        <v>24055003</v>
      </c>
      <c r="D97" s="27" t="s">
        <v>1551</v>
      </c>
      <c r="E97" s="27" t="s">
        <v>1729</v>
      </c>
      <c r="F97" s="1" t="s">
        <v>1732</v>
      </c>
      <c r="G97" s="4" t="s">
        <v>1865</v>
      </c>
      <c r="H97" s="4" t="s">
        <v>1867</v>
      </c>
      <c r="I97" s="40">
        <v>10.5</v>
      </c>
      <c r="J97" s="40">
        <v>4.45</v>
      </c>
      <c r="K97" s="41">
        <v>1</v>
      </c>
      <c r="L97" s="39">
        <v>2</v>
      </c>
      <c r="M97" s="39">
        <v>2</v>
      </c>
      <c r="N97" s="39">
        <v>1</v>
      </c>
      <c r="O97" s="39">
        <v>1</v>
      </c>
      <c r="P97" s="39">
        <v>1</v>
      </c>
      <c r="Q97" s="41">
        <f t="shared" si="5"/>
        <v>1.4</v>
      </c>
      <c r="R97" s="39" t="str">
        <f t="shared" si="6"/>
        <v>BAIK</v>
      </c>
      <c r="S97" s="42" t="str">
        <f t="shared" si="8"/>
        <v>PEMELIHARAAN RUTIN *)</v>
      </c>
    </row>
    <row r="98" spans="2:22" ht="15" x14ac:dyDescent="0.3">
      <c r="B98" s="39">
        <f t="shared" si="7"/>
        <v>88</v>
      </c>
      <c r="C98" s="26">
        <v>24055004</v>
      </c>
      <c r="D98" s="27" t="s">
        <v>1552</v>
      </c>
      <c r="E98" s="27" t="s">
        <v>1729</v>
      </c>
      <c r="F98" s="1" t="s">
        <v>1733</v>
      </c>
      <c r="G98" s="4" t="s">
        <v>1865</v>
      </c>
      <c r="H98" s="4" t="s">
        <v>1868</v>
      </c>
      <c r="I98" s="40">
        <v>20</v>
      </c>
      <c r="J98" s="40">
        <v>5.6</v>
      </c>
      <c r="K98" s="41">
        <v>1</v>
      </c>
      <c r="L98" s="39">
        <v>1</v>
      </c>
      <c r="M98" s="39">
        <v>1</v>
      </c>
      <c r="N98" s="39">
        <v>1</v>
      </c>
      <c r="O98" s="39">
        <v>1</v>
      </c>
      <c r="P98" s="39">
        <v>1</v>
      </c>
      <c r="Q98" s="41">
        <f t="shared" si="5"/>
        <v>1</v>
      </c>
      <c r="R98" s="39" t="str">
        <f t="shared" si="6"/>
        <v>BAIK</v>
      </c>
      <c r="S98" s="42" t="str">
        <f t="shared" si="8"/>
        <v>PEMELIHARAAN RUTIN *)</v>
      </c>
    </row>
    <row r="99" spans="2:22" ht="15" x14ac:dyDescent="0.3">
      <c r="B99" s="39">
        <f t="shared" si="7"/>
        <v>89</v>
      </c>
      <c r="C99" s="26">
        <v>24056001</v>
      </c>
      <c r="D99" s="27" t="s">
        <v>1553</v>
      </c>
      <c r="E99" s="27" t="s">
        <v>1734</v>
      </c>
      <c r="F99" s="1" t="s">
        <v>1735</v>
      </c>
      <c r="G99" s="4" t="s">
        <v>1869</v>
      </c>
      <c r="H99" s="4" t="s">
        <v>1870</v>
      </c>
      <c r="I99" s="40">
        <v>10.3</v>
      </c>
      <c r="J99" s="40">
        <v>4.8</v>
      </c>
      <c r="K99" s="41">
        <v>1</v>
      </c>
      <c r="L99" s="39">
        <v>1</v>
      </c>
      <c r="M99" s="39">
        <v>1</v>
      </c>
      <c r="N99" s="39">
        <v>1</v>
      </c>
      <c r="O99" s="39">
        <v>1</v>
      </c>
      <c r="P99" s="39">
        <v>2</v>
      </c>
      <c r="Q99" s="41">
        <f t="shared" si="5"/>
        <v>1.2</v>
      </c>
      <c r="R99" s="39" t="str">
        <f t="shared" si="6"/>
        <v>BAIK</v>
      </c>
      <c r="S99" s="42" t="str">
        <f t="shared" si="8"/>
        <v>PEMELIHARAAN RUTIN *)</v>
      </c>
    </row>
    <row r="100" spans="2:22" ht="15" x14ac:dyDescent="0.3">
      <c r="B100" s="39">
        <f t="shared" si="7"/>
        <v>90</v>
      </c>
      <c r="C100" s="26">
        <v>24056002</v>
      </c>
      <c r="D100" s="27" t="s">
        <v>1524</v>
      </c>
      <c r="E100" s="27" t="s">
        <v>1734</v>
      </c>
      <c r="F100" s="1" t="s">
        <v>1736</v>
      </c>
      <c r="G100" s="4" t="s">
        <v>1869</v>
      </c>
      <c r="H100" s="4" t="s">
        <v>1871</v>
      </c>
      <c r="I100" s="40">
        <v>9.6999999999999993</v>
      </c>
      <c r="J100" s="40">
        <v>4.8</v>
      </c>
      <c r="K100" s="41">
        <v>1</v>
      </c>
      <c r="L100" s="39">
        <v>1</v>
      </c>
      <c r="M100" s="39">
        <v>1</v>
      </c>
      <c r="N100" s="39">
        <v>1</v>
      </c>
      <c r="O100" s="39">
        <v>1</v>
      </c>
      <c r="P100" s="39">
        <v>1</v>
      </c>
      <c r="Q100" s="41">
        <f t="shared" si="5"/>
        <v>1</v>
      </c>
      <c r="R100" s="39" t="str">
        <f t="shared" si="6"/>
        <v>BAIK</v>
      </c>
      <c r="S100" s="42" t="str">
        <f t="shared" si="8"/>
        <v>PEMELIHARAAN RUTIN *)</v>
      </c>
    </row>
    <row r="101" spans="2:22" s="51" customFormat="1" ht="15" x14ac:dyDescent="0.3">
      <c r="B101" s="43">
        <f t="shared" si="7"/>
        <v>91</v>
      </c>
      <c r="C101" s="44">
        <v>24056003</v>
      </c>
      <c r="D101" s="45" t="s">
        <v>1554</v>
      </c>
      <c r="E101" s="45" t="s">
        <v>1734</v>
      </c>
      <c r="F101" s="46" t="s">
        <v>1737</v>
      </c>
      <c r="G101" s="47" t="s">
        <v>1869</v>
      </c>
      <c r="H101" s="47" t="s">
        <v>1872</v>
      </c>
      <c r="I101" s="48">
        <v>10.7</v>
      </c>
      <c r="J101" s="48">
        <v>5.7</v>
      </c>
      <c r="K101" s="49">
        <v>1</v>
      </c>
      <c r="L101" s="43">
        <v>2</v>
      </c>
      <c r="M101" s="43">
        <v>2</v>
      </c>
      <c r="N101" s="43">
        <v>2</v>
      </c>
      <c r="O101" s="43">
        <v>3</v>
      </c>
      <c r="P101" s="43">
        <v>4</v>
      </c>
      <c r="Q101" s="49">
        <f t="shared" si="5"/>
        <v>2.6</v>
      </c>
      <c r="R101" s="43" t="str">
        <f t="shared" si="6"/>
        <v>RUSAK RINGAN</v>
      </c>
      <c r="S101" s="50" t="str">
        <f t="shared" si="8"/>
        <v>REHABILITASI</v>
      </c>
      <c r="V101" s="51">
        <v>13</v>
      </c>
    </row>
    <row r="102" spans="2:22" s="51" customFormat="1" ht="15" x14ac:dyDescent="0.3">
      <c r="B102" s="43">
        <f t="shared" si="7"/>
        <v>92</v>
      </c>
      <c r="C102" s="44">
        <v>24056004</v>
      </c>
      <c r="D102" s="45" t="s">
        <v>1544</v>
      </c>
      <c r="E102" s="45" t="s">
        <v>1734</v>
      </c>
      <c r="F102" s="46" t="s">
        <v>1738</v>
      </c>
      <c r="G102" s="47" t="s">
        <v>1869</v>
      </c>
      <c r="H102" s="47" t="s">
        <v>1872</v>
      </c>
      <c r="I102" s="48">
        <v>12.9</v>
      </c>
      <c r="J102" s="48">
        <v>4.8</v>
      </c>
      <c r="K102" s="49">
        <v>1</v>
      </c>
      <c r="L102" s="43">
        <v>2</v>
      </c>
      <c r="M102" s="43">
        <v>1</v>
      </c>
      <c r="N102" s="43">
        <v>3</v>
      </c>
      <c r="O102" s="43">
        <v>3</v>
      </c>
      <c r="P102" s="43">
        <v>3</v>
      </c>
      <c r="Q102" s="49">
        <f t="shared" si="5"/>
        <v>2.4</v>
      </c>
      <c r="R102" s="43" t="str">
        <f t="shared" si="6"/>
        <v>SEDANG</v>
      </c>
      <c r="S102" s="50" t="str">
        <f t="shared" si="8"/>
        <v>PERBAIKAN/REHABILITASI</v>
      </c>
      <c r="U102" s="51">
        <v>16</v>
      </c>
    </row>
    <row r="103" spans="2:22" ht="15" x14ac:dyDescent="0.3">
      <c r="B103" s="39">
        <f t="shared" si="7"/>
        <v>93</v>
      </c>
      <c r="C103" s="26">
        <v>24057001</v>
      </c>
      <c r="D103" s="27" t="s">
        <v>1555</v>
      </c>
      <c r="E103" s="27" t="s">
        <v>1739</v>
      </c>
      <c r="F103" s="1" t="s">
        <v>1740</v>
      </c>
      <c r="G103" s="4" t="s">
        <v>1873</v>
      </c>
      <c r="H103" s="4" t="s">
        <v>1874</v>
      </c>
      <c r="I103" s="40">
        <v>17.600000000000001</v>
      </c>
      <c r="J103" s="40">
        <v>5.85</v>
      </c>
      <c r="K103" s="41">
        <v>1</v>
      </c>
      <c r="L103" s="39">
        <v>1</v>
      </c>
      <c r="M103" s="39">
        <v>1</v>
      </c>
      <c r="N103" s="39">
        <v>2</v>
      </c>
      <c r="O103" s="39">
        <v>1</v>
      </c>
      <c r="P103" s="39">
        <v>2</v>
      </c>
      <c r="Q103" s="41">
        <f t="shared" si="5"/>
        <v>1.4</v>
      </c>
      <c r="R103" s="39" t="str">
        <f t="shared" si="6"/>
        <v>BAIK</v>
      </c>
      <c r="S103" s="42" t="str">
        <f>IF(AND(Q103&gt;=0,Q103&lt;=0.5),"PEMELIHARAAN RUTIN",IF(AND(Q103&gt;0.06,Q103&lt;=1.5),"PEMELIHARAAN RUTIN *)",IF(AND(Q103&gt;1.5,Q103&lt;=2.5),"PERBAIKAN/REHABILITASI",IF(AND(Q103&gt;2.5,Q103&lt;=3.5),"REHABILITASI",IF(AND(Q103&gt;3.5,Q103&lt;=4.5),"PENGGANTIAN",IF(AND(Q103&gt;4.6,Q103&lt;=5),"PEMBANGUNAN JEMBATAN BARU",0))))))</f>
        <v>PEMELIHARAAN RUTIN *)</v>
      </c>
    </row>
    <row r="104" spans="2:22" s="51" customFormat="1" ht="15" x14ac:dyDescent="0.3">
      <c r="B104" s="43">
        <f t="shared" si="7"/>
        <v>94</v>
      </c>
      <c r="C104" s="44">
        <v>24057002</v>
      </c>
      <c r="D104" s="45" t="s">
        <v>1556</v>
      </c>
      <c r="E104" s="45" t="s">
        <v>1739</v>
      </c>
      <c r="F104" s="46" t="s">
        <v>1741</v>
      </c>
      <c r="G104" s="47" t="s">
        <v>1869</v>
      </c>
      <c r="H104" s="47" t="s">
        <v>1875</v>
      </c>
      <c r="I104" s="48">
        <v>10.9</v>
      </c>
      <c r="J104" s="48">
        <v>5.85</v>
      </c>
      <c r="K104" s="49">
        <v>1</v>
      </c>
      <c r="L104" s="43">
        <v>2</v>
      </c>
      <c r="M104" s="43">
        <v>1</v>
      </c>
      <c r="N104" s="43">
        <v>1</v>
      </c>
      <c r="O104" s="43">
        <v>3</v>
      </c>
      <c r="P104" s="43">
        <v>3</v>
      </c>
      <c r="Q104" s="49">
        <f t="shared" si="5"/>
        <v>2</v>
      </c>
      <c r="R104" s="43" t="str">
        <f t="shared" si="6"/>
        <v>SEDANG</v>
      </c>
      <c r="S104" s="50" t="str">
        <f t="shared" si="8"/>
        <v>PERBAIKAN/REHABILITASI</v>
      </c>
      <c r="U104" s="51">
        <v>17</v>
      </c>
    </row>
    <row r="105" spans="2:22" s="51" customFormat="1" ht="15" x14ac:dyDescent="0.3">
      <c r="B105" s="43">
        <f t="shared" si="7"/>
        <v>95</v>
      </c>
      <c r="C105" s="44">
        <v>24057003</v>
      </c>
      <c r="D105" s="45" t="s">
        <v>1557</v>
      </c>
      <c r="E105" s="45" t="s">
        <v>1739</v>
      </c>
      <c r="F105" s="46" t="s">
        <v>1742</v>
      </c>
      <c r="G105" s="47" t="s">
        <v>1869</v>
      </c>
      <c r="H105" s="47" t="s">
        <v>1875</v>
      </c>
      <c r="I105" s="48">
        <v>11.13</v>
      </c>
      <c r="J105" s="48">
        <v>5.75</v>
      </c>
      <c r="K105" s="49">
        <v>1</v>
      </c>
      <c r="L105" s="43">
        <v>1</v>
      </c>
      <c r="M105" s="43">
        <v>1</v>
      </c>
      <c r="N105" s="43">
        <v>1</v>
      </c>
      <c r="O105" s="43">
        <v>2</v>
      </c>
      <c r="P105" s="43">
        <v>3</v>
      </c>
      <c r="Q105" s="49">
        <f t="shared" si="5"/>
        <v>1.6</v>
      </c>
      <c r="R105" s="43" t="str">
        <f t="shared" si="6"/>
        <v>SEDANG</v>
      </c>
      <c r="S105" s="50" t="str">
        <f t="shared" si="8"/>
        <v>PERBAIKAN/REHABILITASI</v>
      </c>
      <c r="U105" s="51">
        <v>18</v>
      </c>
    </row>
    <row r="106" spans="2:22" ht="15" x14ac:dyDescent="0.3">
      <c r="B106" s="39">
        <f t="shared" si="7"/>
        <v>96</v>
      </c>
      <c r="C106" s="26">
        <v>24057004</v>
      </c>
      <c r="D106" s="27" t="s">
        <v>1558</v>
      </c>
      <c r="E106" s="27" t="s">
        <v>1739</v>
      </c>
      <c r="F106" s="1" t="s">
        <v>1743</v>
      </c>
      <c r="G106" s="4" t="s">
        <v>1869</v>
      </c>
      <c r="H106" s="4" t="s">
        <v>1875</v>
      </c>
      <c r="I106" s="40">
        <v>11.1</v>
      </c>
      <c r="J106" s="40">
        <v>6</v>
      </c>
      <c r="K106" s="41">
        <v>1</v>
      </c>
      <c r="L106" s="39">
        <v>1</v>
      </c>
      <c r="M106" s="39">
        <v>1</v>
      </c>
      <c r="N106" s="39">
        <v>2</v>
      </c>
      <c r="O106" s="39">
        <v>1</v>
      </c>
      <c r="P106" s="39">
        <v>1</v>
      </c>
      <c r="Q106" s="41">
        <f t="shared" si="5"/>
        <v>1.2</v>
      </c>
      <c r="R106" s="39" t="str">
        <f t="shared" si="6"/>
        <v>BAIK</v>
      </c>
      <c r="S106" s="42" t="str">
        <f t="shared" si="8"/>
        <v>PEMELIHARAAN RUTIN *)</v>
      </c>
    </row>
    <row r="107" spans="2:22" ht="15" x14ac:dyDescent="0.3">
      <c r="B107" s="39">
        <f t="shared" si="7"/>
        <v>97</v>
      </c>
      <c r="C107" s="26">
        <v>24057005</v>
      </c>
      <c r="D107" s="27" t="s">
        <v>1559</v>
      </c>
      <c r="E107" s="27" t="s">
        <v>1739</v>
      </c>
      <c r="F107" s="1" t="s">
        <v>1744</v>
      </c>
      <c r="G107" s="4" t="s">
        <v>1869</v>
      </c>
      <c r="H107" s="4" t="s">
        <v>1870</v>
      </c>
      <c r="I107" s="40">
        <v>11.12</v>
      </c>
      <c r="J107" s="40">
        <v>5.75</v>
      </c>
      <c r="K107" s="41">
        <v>1</v>
      </c>
      <c r="L107" s="39">
        <v>1</v>
      </c>
      <c r="M107" s="39">
        <v>1</v>
      </c>
      <c r="N107" s="39">
        <v>1</v>
      </c>
      <c r="O107" s="39">
        <v>1</v>
      </c>
      <c r="P107" s="39">
        <v>1</v>
      </c>
      <c r="Q107" s="41">
        <f t="shared" ref="Q107:Q138" si="9">AVERAGE(L107,M107,N107,O107,P107)</f>
        <v>1</v>
      </c>
      <c r="R107" s="39" t="str">
        <f t="shared" si="6"/>
        <v>BAIK</v>
      </c>
      <c r="S107" s="42" t="str">
        <f t="shared" si="8"/>
        <v>PEMELIHARAAN RUTIN *)</v>
      </c>
    </row>
    <row r="108" spans="2:22" s="51" customFormat="1" ht="15" x14ac:dyDescent="0.3">
      <c r="B108" s="43">
        <f t="shared" si="7"/>
        <v>98</v>
      </c>
      <c r="C108" s="44">
        <v>24058001</v>
      </c>
      <c r="D108" s="45" t="s">
        <v>1560</v>
      </c>
      <c r="E108" s="45" t="s">
        <v>1745</v>
      </c>
      <c r="F108" s="46" t="s">
        <v>1746</v>
      </c>
      <c r="G108" s="47" t="s">
        <v>1869</v>
      </c>
      <c r="H108" s="47" t="s">
        <v>1871</v>
      </c>
      <c r="I108" s="48">
        <v>10.8</v>
      </c>
      <c r="J108" s="48">
        <v>5.4</v>
      </c>
      <c r="K108" s="49">
        <v>1</v>
      </c>
      <c r="L108" s="43">
        <v>1</v>
      </c>
      <c r="M108" s="43">
        <v>1</v>
      </c>
      <c r="N108" s="43">
        <v>2</v>
      </c>
      <c r="O108" s="43">
        <v>2</v>
      </c>
      <c r="P108" s="43">
        <v>2</v>
      </c>
      <c r="Q108" s="49">
        <f t="shared" si="9"/>
        <v>1.6</v>
      </c>
      <c r="R108" s="43" t="str">
        <f t="shared" si="6"/>
        <v>SEDANG</v>
      </c>
      <c r="S108" s="50" t="str">
        <f t="shared" si="8"/>
        <v>PERBAIKAN/REHABILITASI</v>
      </c>
      <c r="U108" s="51">
        <v>19</v>
      </c>
    </row>
    <row r="109" spans="2:22" ht="15" x14ac:dyDescent="0.3">
      <c r="B109" s="39">
        <f t="shared" si="7"/>
        <v>99</v>
      </c>
      <c r="C109" s="26">
        <v>24058002</v>
      </c>
      <c r="D109" s="27" t="s">
        <v>1561</v>
      </c>
      <c r="E109" s="27" t="s">
        <v>1745</v>
      </c>
      <c r="F109" s="1" t="s">
        <v>1747</v>
      </c>
      <c r="G109" s="4" t="s">
        <v>1869</v>
      </c>
      <c r="H109" s="4" t="s">
        <v>1871</v>
      </c>
      <c r="I109" s="40">
        <v>23</v>
      </c>
      <c r="J109" s="40">
        <v>5.3</v>
      </c>
      <c r="K109" s="41">
        <v>2</v>
      </c>
      <c r="L109" s="39">
        <v>1</v>
      </c>
      <c r="M109" s="39">
        <v>1</v>
      </c>
      <c r="N109" s="39">
        <v>2</v>
      </c>
      <c r="O109" s="39">
        <v>1</v>
      </c>
      <c r="P109" s="39">
        <v>1</v>
      </c>
      <c r="Q109" s="41">
        <f t="shared" si="9"/>
        <v>1.2</v>
      </c>
      <c r="R109" s="39" t="str">
        <f t="shared" si="6"/>
        <v>BAIK</v>
      </c>
      <c r="S109" s="42" t="str">
        <f t="shared" si="8"/>
        <v>PEMELIHARAAN RUTIN *)</v>
      </c>
    </row>
    <row r="110" spans="2:22" ht="15" x14ac:dyDescent="0.3">
      <c r="B110" s="39">
        <f t="shared" si="7"/>
        <v>100</v>
      </c>
      <c r="C110" s="26">
        <v>24058003</v>
      </c>
      <c r="D110" s="27" t="s">
        <v>1562</v>
      </c>
      <c r="E110" s="27" t="s">
        <v>1745</v>
      </c>
      <c r="F110" s="1" t="s">
        <v>1748</v>
      </c>
      <c r="G110" s="4" t="s">
        <v>1869</v>
      </c>
      <c r="H110" s="4" t="s">
        <v>1872</v>
      </c>
      <c r="I110" s="40">
        <v>10.9</v>
      </c>
      <c r="J110" s="40">
        <v>5.4</v>
      </c>
      <c r="K110" s="41">
        <v>1</v>
      </c>
      <c r="L110" s="39">
        <v>1</v>
      </c>
      <c r="M110" s="39">
        <v>1</v>
      </c>
      <c r="N110" s="39">
        <v>2</v>
      </c>
      <c r="O110" s="39">
        <v>1</v>
      </c>
      <c r="P110" s="39">
        <v>1</v>
      </c>
      <c r="Q110" s="41">
        <f t="shared" si="9"/>
        <v>1.2</v>
      </c>
      <c r="R110" s="39" t="str">
        <f t="shared" si="6"/>
        <v>BAIK</v>
      </c>
      <c r="S110" s="42" t="str">
        <f t="shared" si="8"/>
        <v>PEMELIHARAAN RUTIN *)</v>
      </c>
    </row>
    <row r="111" spans="2:22" ht="15" x14ac:dyDescent="0.3">
      <c r="B111" s="39">
        <f t="shared" si="7"/>
        <v>101</v>
      </c>
      <c r="C111" s="26">
        <v>24058004</v>
      </c>
      <c r="D111" s="27" t="s">
        <v>1563</v>
      </c>
      <c r="E111" s="27" t="s">
        <v>1745</v>
      </c>
      <c r="F111" s="1" t="s">
        <v>1749</v>
      </c>
      <c r="G111" s="4" t="s">
        <v>1869</v>
      </c>
      <c r="H111" s="4" t="s">
        <v>1876</v>
      </c>
      <c r="I111" s="40">
        <v>11.34</v>
      </c>
      <c r="J111" s="40">
        <v>5.5</v>
      </c>
      <c r="K111" s="41">
        <v>1</v>
      </c>
      <c r="L111" s="39">
        <v>1</v>
      </c>
      <c r="M111" s="39">
        <v>1</v>
      </c>
      <c r="N111" s="39">
        <v>2</v>
      </c>
      <c r="O111" s="39">
        <v>1</v>
      </c>
      <c r="P111" s="39">
        <v>1</v>
      </c>
      <c r="Q111" s="41">
        <f t="shared" si="9"/>
        <v>1.2</v>
      </c>
      <c r="R111" s="39" t="str">
        <f t="shared" si="6"/>
        <v>BAIK</v>
      </c>
      <c r="S111" s="42" t="str">
        <f t="shared" si="8"/>
        <v>PEMELIHARAAN RUTIN *)</v>
      </c>
    </row>
    <row r="112" spans="2:22" s="51" customFormat="1" ht="14.4" customHeight="1" x14ac:dyDescent="0.3">
      <c r="B112" s="43">
        <f t="shared" si="7"/>
        <v>102</v>
      </c>
      <c r="C112" s="44">
        <v>24058005</v>
      </c>
      <c r="D112" s="45" t="s">
        <v>1564</v>
      </c>
      <c r="E112" s="45" t="s">
        <v>1745</v>
      </c>
      <c r="F112" s="46" t="s">
        <v>1750</v>
      </c>
      <c r="G112" s="47" t="s">
        <v>1869</v>
      </c>
      <c r="H112" s="47" t="s">
        <v>1876</v>
      </c>
      <c r="I112" s="48">
        <v>11</v>
      </c>
      <c r="J112" s="48">
        <v>5.4</v>
      </c>
      <c r="K112" s="49">
        <v>1</v>
      </c>
      <c r="L112" s="43">
        <v>1</v>
      </c>
      <c r="M112" s="43">
        <v>1</v>
      </c>
      <c r="N112" s="43">
        <v>2</v>
      </c>
      <c r="O112" s="43">
        <v>2</v>
      </c>
      <c r="P112" s="43">
        <v>3</v>
      </c>
      <c r="Q112" s="49">
        <f t="shared" si="9"/>
        <v>1.8</v>
      </c>
      <c r="R112" s="43" t="str">
        <f t="shared" si="6"/>
        <v>SEDANG</v>
      </c>
      <c r="S112" s="50" t="str">
        <f t="shared" si="8"/>
        <v>PERBAIKAN/REHABILITASI</v>
      </c>
      <c r="U112" s="51">
        <v>20</v>
      </c>
    </row>
    <row r="113" spans="2:22" ht="15" x14ac:dyDescent="0.3">
      <c r="B113" s="39">
        <f t="shared" si="7"/>
        <v>103</v>
      </c>
      <c r="C113" s="26">
        <v>24058006</v>
      </c>
      <c r="D113" s="27" t="s">
        <v>1565</v>
      </c>
      <c r="E113" s="27" t="s">
        <v>1745</v>
      </c>
      <c r="F113" s="1" t="s">
        <v>1751</v>
      </c>
      <c r="G113" s="4" t="s">
        <v>1869</v>
      </c>
      <c r="H113" s="4" t="s">
        <v>1876</v>
      </c>
      <c r="I113" s="40">
        <v>11.65</v>
      </c>
      <c r="J113" s="40">
        <v>5.37</v>
      </c>
      <c r="K113" s="41">
        <v>1</v>
      </c>
      <c r="L113" s="39">
        <v>1</v>
      </c>
      <c r="M113" s="39">
        <v>1</v>
      </c>
      <c r="N113" s="39">
        <v>1</v>
      </c>
      <c r="O113" s="39">
        <v>1</v>
      </c>
      <c r="P113" s="39">
        <v>1</v>
      </c>
      <c r="Q113" s="41">
        <f t="shared" si="9"/>
        <v>1</v>
      </c>
      <c r="R113" s="39" t="str">
        <f t="shared" si="6"/>
        <v>BAIK</v>
      </c>
      <c r="S113" s="42" t="str">
        <f t="shared" si="8"/>
        <v>PEMELIHARAAN RUTIN *)</v>
      </c>
    </row>
    <row r="114" spans="2:22" ht="15" x14ac:dyDescent="0.3">
      <c r="B114" s="39">
        <f t="shared" si="7"/>
        <v>104</v>
      </c>
      <c r="C114" s="26">
        <v>24058007</v>
      </c>
      <c r="D114" s="27" t="s">
        <v>1566</v>
      </c>
      <c r="E114" s="27" t="s">
        <v>1745</v>
      </c>
      <c r="F114" s="1" t="s">
        <v>1752</v>
      </c>
      <c r="G114" s="4" t="s">
        <v>1869</v>
      </c>
      <c r="H114" s="4" t="s">
        <v>1876</v>
      </c>
      <c r="I114" s="40">
        <v>24.65</v>
      </c>
      <c r="J114" s="40">
        <v>5.9</v>
      </c>
      <c r="K114" s="41">
        <v>1</v>
      </c>
      <c r="L114" s="39">
        <v>1</v>
      </c>
      <c r="M114" s="39">
        <v>1</v>
      </c>
      <c r="N114" s="39">
        <v>2</v>
      </c>
      <c r="O114" s="39">
        <v>1</v>
      </c>
      <c r="P114" s="39">
        <v>1</v>
      </c>
      <c r="Q114" s="41">
        <f t="shared" si="9"/>
        <v>1.2</v>
      </c>
      <c r="R114" s="39" t="str">
        <f t="shared" si="6"/>
        <v>BAIK</v>
      </c>
      <c r="S114" s="42" t="str">
        <f t="shared" si="8"/>
        <v>PEMELIHARAAN RUTIN *)</v>
      </c>
    </row>
    <row r="115" spans="2:22" ht="15" x14ac:dyDescent="0.3">
      <c r="B115" s="39">
        <f t="shared" si="7"/>
        <v>105</v>
      </c>
      <c r="C115" s="26">
        <v>24059001</v>
      </c>
      <c r="D115" s="27" t="s">
        <v>1567</v>
      </c>
      <c r="E115" s="28" t="s">
        <v>1753</v>
      </c>
      <c r="F115" s="1" t="s">
        <v>1754</v>
      </c>
      <c r="G115" s="4" t="s">
        <v>1873</v>
      </c>
      <c r="H115" s="4" t="s">
        <v>1874</v>
      </c>
      <c r="I115" s="40">
        <v>12.7</v>
      </c>
      <c r="J115" s="40">
        <v>4.53</v>
      </c>
      <c r="K115" s="41">
        <v>1</v>
      </c>
      <c r="L115" s="39">
        <v>3</v>
      </c>
      <c r="M115" s="39">
        <v>3</v>
      </c>
      <c r="N115" s="39">
        <v>2</v>
      </c>
      <c r="O115" s="39">
        <v>4</v>
      </c>
      <c r="P115" s="39">
        <v>4</v>
      </c>
      <c r="Q115" s="41">
        <f t="shared" si="9"/>
        <v>3.2</v>
      </c>
      <c r="R115" s="39" t="str">
        <f t="shared" si="6"/>
        <v>RUSAK RINGAN</v>
      </c>
      <c r="S115" s="42" t="str">
        <f t="shared" si="8"/>
        <v>REHABILITASI</v>
      </c>
      <c r="V115" s="32">
        <v>14</v>
      </c>
    </row>
    <row r="116" spans="2:22" ht="15" x14ac:dyDescent="0.3">
      <c r="B116" s="39">
        <f t="shared" si="7"/>
        <v>106</v>
      </c>
      <c r="C116" s="26">
        <v>24059002</v>
      </c>
      <c r="D116" s="27" t="s">
        <v>1568</v>
      </c>
      <c r="E116" s="28" t="s">
        <v>1753</v>
      </c>
      <c r="F116" s="1" t="s">
        <v>1755</v>
      </c>
      <c r="G116" s="4" t="s">
        <v>1873</v>
      </c>
      <c r="H116" s="4" t="s">
        <v>1874</v>
      </c>
      <c r="I116" s="40">
        <v>11.47</v>
      </c>
      <c r="J116" s="40">
        <v>4.53</v>
      </c>
      <c r="K116" s="41">
        <v>1</v>
      </c>
      <c r="L116" s="39">
        <v>1</v>
      </c>
      <c r="M116" s="39">
        <v>2</v>
      </c>
      <c r="N116" s="39">
        <v>1</v>
      </c>
      <c r="O116" s="39">
        <v>1</v>
      </c>
      <c r="P116" s="39">
        <v>1</v>
      </c>
      <c r="Q116" s="41">
        <f t="shared" si="9"/>
        <v>1.2</v>
      </c>
      <c r="R116" s="39" t="str">
        <f t="shared" si="6"/>
        <v>BAIK</v>
      </c>
      <c r="S116" s="42" t="str">
        <f t="shared" si="8"/>
        <v>PEMELIHARAAN RUTIN *)</v>
      </c>
    </row>
    <row r="117" spans="2:22" ht="15" x14ac:dyDescent="0.3">
      <c r="B117" s="39">
        <f t="shared" si="7"/>
        <v>107</v>
      </c>
      <c r="C117" s="26">
        <v>24062001</v>
      </c>
      <c r="D117" s="27" t="s">
        <v>1569</v>
      </c>
      <c r="E117" s="27" t="s">
        <v>1756</v>
      </c>
      <c r="F117" s="1" t="s">
        <v>1757</v>
      </c>
      <c r="G117" s="4" t="s">
        <v>1873</v>
      </c>
      <c r="H117" s="4" t="s">
        <v>1874</v>
      </c>
      <c r="I117" s="40">
        <v>9.6</v>
      </c>
      <c r="J117" s="40">
        <v>5</v>
      </c>
      <c r="K117" s="41">
        <v>1</v>
      </c>
      <c r="L117" s="39">
        <v>1</v>
      </c>
      <c r="M117" s="39">
        <v>1</v>
      </c>
      <c r="N117" s="39">
        <v>2</v>
      </c>
      <c r="O117" s="39">
        <v>1</v>
      </c>
      <c r="P117" s="39">
        <v>1</v>
      </c>
      <c r="Q117" s="41">
        <f t="shared" si="9"/>
        <v>1.2</v>
      </c>
      <c r="R117" s="39" t="str">
        <f t="shared" si="6"/>
        <v>BAIK</v>
      </c>
      <c r="S117" s="42" t="str">
        <f t="shared" si="8"/>
        <v>PEMELIHARAAN RUTIN *)</v>
      </c>
    </row>
    <row r="118" spans="2:22" ht="15" x14ac:dyDescent="0.3">
      <c r="B118" s="39">
        <f t="shared" si="7"/>
        <v>108</v>
      </c>
      <c r="C118" s="26">
        <v>24062002</v>
      </c>
      <c r="D118" s="27" t="s">
        <v>1570</v>
      </c>
      <c r="E118" s="27" t="s">
        <v>1756</v>
      </c>
      <c r="F118" s="1" t="s">
        <v>1758</v>
      </c>
      <c r="G118" s="4" t="s">
        <v>1873</v>
      </c>
      <c r="H118" s="4" t="s">
        <v>1874</v>
      </c>
      <c r="I118" s="40">
        <v>10.6</v>
      </c>
      <c r="J118" s="40">
        <v>5</v>
      </c>
      <c r="K118" s="41">
        <v>1</v>
      </c>
      <c r="L118" s="39">
        <v>1</v>
      </c>
      <c r="M118" s="39">
        <v>1</v>
      </c>
      <c r="N118" s="39">
        <v>2</v>
      </c>
      <c r="O118" s="39">
        <v>1</v>
      </c>
      <c r="P118" s="39">
        <v>2</v>
      </c>
      <c r="Q118" s="41">
        <f t="shared" si="9"/>
        <v>1.4</v>
      </c>
      <c r="R118" s="39" t="str">
        <f t="shared" si="6"/>
        <v>BAIK</v>
      </c>
      <c r="S118" s="42" t="str">
        <f t="shared" si="8"/>
        <v>PEMELIHARAAN RUTIN *)</v>
      </c>
    </row>
    <row r="119" spans="2:22" ht="15" x14ac:dyDescent="0.3">
      <c r="B119" s="39">
        <f t="shared" si="7"/>
        <v>109</v>
      </c>
      <c r="C119" s="26">
        <v>24062003</v>
      </c>
      <c r="D119" s="27" t="s">
        <v>1571</v>
      </c>
      <c r="E119" s="27" t="s">
        <v>1756</v>
      </c>
      <c r="F119" s="1" t="s">
        <v>1759</v>
      </c>
      <c r="G119" s="4" t="s">
        <v>1873</v>
      </c>
      <c r="H119" s="4" t="s">
        <v>1877</v>
      </c>
      <c r="I119" s="40">
        <v>27.5</v>
      </c>
      <c r="J119" s="40">
        <v>5.35</v>
      </c>
      <c r="K119" s="41">
        <v>2</v>
      </c>
      <c r="L119" s="39">
        <v>1</v>
      </c>
      <c r="M119" s="39">
        <v>1</v>
      </c>
      <c r="N119" s="39">
        <v>3</v>
      </c>
      <c r="O119" s="39">
        <v>1</v>
      </c>
      <c r="P119" s="39">
        <v>2</v>
      </c>
      <c r="Q119" s="41">
        <f t="shared" si="9"/>
        <v>1.6</v>
      </c>
      <c r="R119" s="39" t="str">
        <f t="shared" si="6"/>
        <v>SEDANG</v>
      </c>
      <c r="S119" s="42" t="str">
        <f t="shared" si="8"/>
        <v>PERBAIKAN/REHABILITASI</v>
      </c>
      <c r="U119" s="32">
        <v>21</v>
      </c>
    </row>
    <row r="120" spans="2:22" ht="15" x14ac:dyDescent="0.3">
      <c r="B120" s="39">
        <f t="shared" si="7"/>
        <v>110</v>
      </c>
      <c r="C120" s="26">
        <v>24062004</v>
      </c>
      <c r="D120" s="27" t="s">
        <v>1572</v>
      </c>
      <c r="E120" s="27" t="s">
        <v>1756</v>
      </c>
      <c r="F120" s="1" t="s">
        <v>1760</v>
      </c>
      <c r="G120" s="4" t="s">
        <v>1873</v>
      </c>
      <c r="H120" s="4" t="s">
        <v>1877</v>
      </c>
      <c r="I120" s="40">
        <v>11.5</v>
      </c>
      <c r="J120" s="40">
        <v>5.6</v>
      </c>
      <c r="K120" s="41">
        <v>1</v>
      </c>
      <c r="L120" s="39">
        <v>1</v>
      </c>
      <c r="M120" s="39">
        <v>1</v>
      </c>
      <c r="N120" s="39">
        <v>3</v>
      </c>
      <c r="O120" s="39">
        <v>1</v>
      </c>
      <c r="P120" s="39">
        <v>1</v>
      </c>
      <c r="Q120" s="41">
        <f t="shared" si="9"/>
        <v>1.4</v>
      </c>
      <c r="R120" s="39" t="str">
        <f t="shared" si="6"/>
        <v>BAIK</v>
      </c>
      <c r="S120" s="42" t="str">
        <f t="shared" si="8"/>
        <v>PEMELIHARAAN RUTIN *)</v>
      </c>
    </row>
    <row r="121" spans="2:22" ht="15" x14ac:dyDescent="0.3">
      <c r="B121" s="39">
        <f t="shared" si="7"/>
        <v>111</v>
      </c>
      <c r="C121" s="26">
        <v>24062005</v>
      </c>
      <c r="D121" s="27" t="s">
        <v>1573</v>
      </c>
      <c r="E121" s="27" t="s">
        <v>1756</v>
      </c>
      <c r="F121" s="1" t="s">
        <v>1761</v>
      </c>
      <c r="G121" s="4" t="s">
        <v>1878</v>
      </c>
      <c r="H121" s="4" t="s">
        <v>1879</v>
      </c>
      <c r="I121" s="40">
        <v>13.8</v>
      </c>
      <c r="J121" s="40">
        <v>5.7</v>
      </c>
      <c r="K121" s="41">
        <v>1</v>
      </c>
      <c r="L121" s="39">
        <v>1</v>
      </c>
      <c r="M121" s="39">
        <v>1</v>
      </c>
      <c r="N121" s="39">
        <v>2</v>
      </c>
      <c r="O121" s="39">
        <v>1</v>
      </c>
      <c r="P121" s="39">
        <v>1</v>
      </c>
      <c r="Q121" s="41">
        <f t="shared" si="9"/>
        <v>1.2</v>
      </c>
      <c r="R121" s="39" t="str">
        <f t="shared" si="6"/>
        <v>BAIK</v>
      </c>
      <c r="S121" s="42" t="str">
        <f t="shared" si="8"/>
        <v>PEMELIHARAAN RUTIN *)</v>
      </c>
    </row>
    <row r="122" spans="2:22" ht="15" x14ac:dyDescent="0.3">
      <c r="B122" s="39">
        <f t="shared" si="7"/>
        <v>112</v>
      </c>
      <c r="C122" s="26">
        <v>24063001</v>
      </c>
      <c r="D122" s="27" t="s">
        <v>1574</v>
      </c>
      <c r="E122" s="27" t="s">
        <v>1762</v>
      </c>
      <c r="F122" s="1" t="s">
        <v>1763</v>
      </c>
      <c r="G122" s="4" t="s">
        <v>1880</v>
      </c>
      <c r="H122" s="4" t="s">
        <v>1881</v>
      </c>
      <c r="I122" s="40">
        <v>10.3</v>
      </c>
      <c r="J122" s="40">
        <v>5.7</v>
      </c>
      <c r="K122" s="41">
        <v>1</v>
      </c>
      <c r="L122" s="39">
        <v>1</v>
      </c>
      <c r="M122" s="39">
        <v>1</v>
      </c>
      <c r="N122" s="39">
        <v>1</v>
      </c>
      <c r="O122" s="39">
        <v>1</v>
      </c>
      <c r="P122" s="39">
        <v>2</v>
      </c>
      <c r="Q122" s="41">
        <f t="shared" si="9"/>
        <v>1.2</v>
      </c>
      <c r="R122" s="39" t="str">
        <f t="shared" si="6"/>
        <v>BAIK</v>
      </c>
      <c r="S122" s="42" t="str">
        <f t="shared" si="8"/>
        <v>PEMELIHARAAN RUTIN *)</v>
      </c>
    </row>
    <row r="123" spans="2:22" ht="15" x14ac:dyDescent="0.3">
      <c r="B123" s="39">
        <f t="shared" si="7"/>
        <v>113</v>
      </c>
      <c r="C123" s="26">
        <v>24068001</v>
      </c>
      <c r="D123" s="27" t="s">
        <v>1575</v>
      </c>
      <c r="E123" s="27" t="s">
        <v>1764</v>
      </c>
      <c r="F123" s="1" t="s">
        <v>1765</v>
      </c>
      <c r="G123" s="4" t="s">
        <v>1880</v>
      </c>
      <c r="H123" s="4" t="s">
        <v>1882</v>
      </c>
      <c r="I123" s="40">
        <v>33.1</v>
      </c>
      <c r="J123" s="40">
        <v>7</v>
      </c>
      <c r="K123" s="41">
        <v>1</v>
      </c>
      <c r="L123" s="39">
        <v>1</v>
      </c>
      <c r="M123" s="39">
        <v>1</v>
      </c>
      <c r="N123" s="39">
        <v>1</v>
      </c>
      <c r="O123" s="39">
        <v>1</v>
      </c>
      <c r="P123" s="39">
        <v>1</v>
      </c>
      <c r="Q123" s="41">
        <f t="shared" si="9"/>
        <v>1</v>
      </c>
      <c r="R123" s="39" t="str">
        <f t="shared" si="6"/>
        <v>BAIK</v>
      </c>
      <c r="S123" s="42" t="str">
        <f t="shared" si="8"/>
        <v>PEMELIHARAAN RUTIN *)</v>
      </c>
    </row>
    <row r="124" spans="2:22" ht="15" x14ac:dyDescent="0.3">
      <c r="B124" s="39">
        <f t="shared" si="7"/>
        <v>114</v>
      </c>
      <c r="C124" s="26">
        <v>24068002</v>
      </c>
      <c r="D124" s="27" t="s">
        <v>1576</v>
      </c>
      <c r="E124" s="27" t="s">
        <v>1764</v>
      </c>
      <c r="F124" s="1" t="s">
        <v>1766</v>
      </c>
      <c r="G124" s="4" t="s">
        <v>1880</v>
      </c>
      <c r="H124" s="4" t="s">
        <v>1883</v>
      </c>
      <c r="I124" s="40">
        <v>8.85</v>
      </c>
      <c r="J124" s="40">
        <v>4.0999999999999996</v>
      </c>
      <c r="K124" s="41">
        <v>1</v>
      </c>
      <c r="L124" s="39">
        <v>2</v>
      </c>
      <c r="M124" s="39">
        <v>2</v>
      </c>
      <c r="N124" s="39">
        <v>3</v>
      </c>
      <c r="O124" s="39">
        <v>3</v>
      </c>
      <c r="P124" s="39">
        <v>3</v>
      </c>
      <c r="Q124" s="41">
        <f t="shared" si="9"/>
        <v>2.6</v>
      </c>
      <c r="R124" s="39" t="str">
        <f t="shared" si="6"/>
        <v>RUSAK RINGAN</v>
      </c>
      <c r="S124" s="42" t="str">
        <f t="shared" si="8"/>
        <v>REHABILITASI</v>
      </c>
      <c r="V124" s="32">
        <v>15</v>
      </c>
    </row>
    <row r="125" spans="2:22" ht="15" x14ac:dyDescent="0.3">
      <c r="B125" s="39">
        <f t="shared" si="7"/>
        <v>115</v>
      </c>
      <c r="C125" s="26">
        <v>24070001</v>
      </c>
      <c r="D125" s="27" t="s">
        <v>1577</v>
      </c>
      <c r="E125" s="27" t="s">
        <v>1767</v>
      </c>
      <c r="F125" s="1" t="s">
        <v>1768</v>
      </c>
      <c r="G125" s="4" t="s">
        <v>1884</v>
      </c>
      <c r="H125" s="4" t="s">
        <v>1885</v>
      </c>
      <c r="I125" s="40">
        <v>14.7</v>
      </c>
      <c r="J125" s="40">
        <v>5.3</v>
      </c>
      <c r="K125" s="41">
        <v>1</v>
      </c>
      <c r="L125" s="39">
        <v>1</v>
      </c>
      <c r="M125" s="39">
        <v>1</v>
      </c>
      <c r="N125" s="39">
        <v>1</v>
      </c>
      <c r="O125" s="39">
        <v>1</v>
      </c>
      <c r="P125" s="39">
        <v>1</v>
      </c>
      <c r="Q125" s="41">
        <f t="shared" si="9"/>
        <v>1</v>
      </c>
      <c r="R125" s="39" t="str">
        <f t="shared" si="6"/>
        <v>BAIK</v>
      </c>
      <c r="S125" s="42" t="str">
        <f t="shared" si="8"/>
        <v>PEMELIHARAAN RUTIN *)</v>
      </c>
    </row>
    <row r="126" spans="2:22" ht="15" x14ac:dyDescent="0.3">
      <c r="B126" s="39">
        <f t="shared" si="7"/>
        <v>116</v>
      </c>
      <c r="C126" s="26">
        <v>24070002</v>
      </c>
      <c r="D126" s="27" t="s">
        <v>1578</v>
      </c>
      <c r="E126" s="27" t="s">
        <v>1767</v>
      </c>
      <c r="F126" s="1" t="s">
        <v>1769</v>
      </c>
      <c r="G126" s="4" t="s">
        <v>1884</v>
      </c>
      <c r="H126" s="4" t="s">
        <v>1886</v>
      </c>
      <c r="I126" s="40">
        <v>11.8</v>
      </c>
      <c r="J126" s="40">
        <v>6.05</v>
      </c>
      <c r="K126" s="41">
        <v>1</v>
      </c>
      <c r="L126" s="39">
        <v>1</v>
      </c>
      <c r="M126" s="39">
        <v>1</v>
      </c>
      <c r="N126" s="39">
        <v>1</v>
      </c>
      <c r="O126" s="39">
        <v>1</v>
      </c>
      <c r="P126" s="39">
        <v>1</v>
      </c>
      <c r="Q126" s="41">
        <f t="shared" si="9"/>
        <v>1</v>
      </c>
      <c r="R126" s="39" t="str">
        <f t="shared" si="6"/>
        <v>BAIK</v>
      </c>
      <c r="S126" s="42" t="str">
        <f t="shared" si="8"/>
        <v>PEMELIHARAAN RUTIN *)</v>
      </c>
    </row>
    <row r="127" spans="2:22" ht="15" x14ac:dyDescent="0.3">
      <c r="B127" s="39">
        <f t="shared" si="7"/>
        <v>117</v>
      </c>
      <c r="C127" s="26">
        <v>24070003</v>
      </c>
      <c r="D127" s="27" t="s">
        <v>1579</v>
      </c>
      <c r="E127" s="27" t="s">
        <v>1767</v>
      </c>
      <c r="F127" s="1" t="s">
        <v>1770</v>
      </c>
      <c r="G127" s="4" t="s">
        <v>1880</v>
      </c>
      <c r="H127" s="4" t="s">
        <v>1887</v>
      </c>
      <c r="I127" s="40">
        <v>11.93</v>
      </c>
      <c r="J127" s="40">
        <v>5.4</v>
      </c>
      <c r="K127" s="41">
        <v>1</v>
      </c>
      <c r="L127" s="39">
        <v>1</v>
      </c>
      <c r="M127" s="39">
        <v>1</v>
      </c>
      <c r="N127" s="39">
        <v>2</v>
      </c>
      <c r="O127" s="39">
        <v>1</v>
      </c>
      <c r="P127" s="39">
        <v>1</v>
      </c>
      <c r="Q127" s="41">
        <f t="shared" si="9"/>
        <v>1.2</v>
      </c>
      <c r="R127" s="39" t="str">
        <f t="shared" si="6"/>
        <v>BAIK</v>
      </c>
      <c r="S127" s="42" t="str">
        <f t="shared" si="8"/>
        <v>PEMELIHARAAN RUTIN *)</v>
      </c>
    </row>
    <row r="128" spans="2:22" ht="15" x14ac:dyDescent="0.3">
      <c r="B128" s="39">
        <f t="shared" si="7"/>
        <v>118</v>
      </c>
      <c r="C128" s="26">
        <v>24072001</v>
      </c>
      <c r="D128" s="27" t="s">
        <v>1580</v>
      </c>
      <c r="E128" s="27" t="s">
        <v>1771</v>
      </c>
      <c r="F128" s="1" t="s">
        <v>1772</v>
      </c>
      <c r="G128" s="27" t="s">
        <v>1811</v>
      </c>
      <c r="H128" s="4" t="s">
        <v>1888</v>
      </c>
      <c r="I128" s="40">
        <v>18.5</v>
      </c>
      <c r="J128" s="40">
        <v>5.8</v>
      </c>
      <c r="K128" s="41">
        <v>1</v>
      </c>
      <c r="L128" s="39">
        <v>1</v>
      </c>
      <c r="M128" s="39">
        <v>1</v>
      </c>
      <c r="N128" s="39">
        <v>1</v>
      </c>
      <c r="O128" s="39">
        <v>1</v>
      </c>
      <c r="P128" s="39">
        <v>1</v>
      </c>
      <c r="Q128" s="41">
        <f t="shared" si="9"/>
        <v>1</v>
      </c>
      <c r="R128" s="39" t="str">
        <f t="shared" si="6"/>
        <v>BAIK</v>
      </c>
      <c r="S128" s="42" t="str">
        <f t="shared" si="8"/>
        <v>PEMELIHARAAN RUTIN *)</v>
      </c>
    </row>
    <row r="129" spans="2:22" ht="15" x14ac:dyDescent="0.3">
      <c r="B129" s="39">
        <f t="shared" si="7"/>
        <v>119</v>
      </c>
      <c r="C129" s="26">
        <v>24073001</v>
      </c>
      <c r="D129" s="27" t="s">
        <v>1581</v>
      </c>
      <c r="E129" s="27" t="s">
        <v>1773</v>
      </c>
      <c r="F129" s="1" t="s">
        <v>1774</v>
      </c>
      <c r="G129" s="4" t="s">
        <v>1811</v>
      </c>
      <c r="H129" s="4" t="s">
        <v>1888</v>
      </c>
      <c r="I129" s="40">
        <v>17.100000000000001</v>
      </c>
      <c r="J129" s="40">
        <v>5.5</v>
      </c>
      <c r="K129" s="41">
        <v>1</v>
      </c>
      <c r="L129" s="39">
        <v>1</v>
      </c>
      <c r="M129" s="39">
        <v>1</v>
      </c>
      <c r="N129" s="39">
        <v>2</v>
      </c>
      <c r="O129" s="39">
        <v>1</v>
      </c>
      <c r="P129" s="39">
        <v>2</v>
      </c>
      <c r="Q129" s="41">
        <f t="shared" si="9"/>
        <v>1.4</v>
      </c>
      <c r="R129" s="39" t="str">
        <f t="shared" si="6"/>
        <v>BAIK</v>
      </c>
      <c r="S129" s="42" t="str">
        <f t="shared" si="8"/>
        <v>PEMELIHARAAN RUTIN *)</v>
      </c>
    </row>
    <row r="130" spans="2:22" ht="15" x14ac:dyDescent="0.3">
      <c r="B130" s="39">
        <f t="shared" si="7"/>
        <v>120</v>
      </c>
      <c r="C130" s="26">
        <v>24073002</v>
      </c>
      <c r="D130" s="27" t="s">
        <v>1582</v>
      </c>
      <c r="E130" s="27" t="s">
        <v>1773</v>
      </c>
      <c r="F130" s="1" t="s">
        <v>1775</v>
      </c>
      <c r="G130" s="4" t="s">
        <v>1811</v>
      </c>
      <c r="H130" s="4" t="s">
        <v>1888</v>
      </c>
      <c r="I130" s="40">
        <v>13</v>
      </c>
      <c r="J130" s="40">
        <v>5.6</v>
      </c>
      <c r="K130" s="41">
        <v>1</v>
      </c>
      <c r="L130" s="39">
        <v>1</v>
      </c>
      <c r="M130" s="39">
        <v>1</v>
      </c>
      <c r="N130" s="39">
        <v>1</v>
      </c>
      <c r="O130" s="39">
        <v>1</v>
      </c>
      <c r="P130" s="39">
        <v>1</v>
      </c>
      <c r="Q130" s="41">
        <f t="shared" si="9"/>
        <v>1</v>
      </c>
      <c r="R130" s="39" t="str">
        <f t="shared" si="6"/>
        <v>BAIK</v>
      </c>
      <c r="S130" s="42" t="str">
        <f t="shared" si="8"/>
        <v>PEMELIHARAAN RUTIN *)</v>
      </c>
    </row>
    <row r="131" spans="2:22" s="51" customFormat="1" ht="15" x14ac:dyDescent="0.3">
      <c r="B131" s="43">
        <f t="shared" si="7"/>
        <v>121</v>
      </c>
      <c r="C131" s="44">
        <v>24073003</v>
      </c>
      <c r="D131" s="45" t="s">
        <v>1583</v>
      </c>
      <c r="E131" s="45" t="s">
        <v>1773</v>
      </c>
      <c r="F131" s="46" t="s">
        <v>1776</v>
      </c>
      <c r="G131" s="47" t="s">
        <v>1811</v>
      </c>
      <c r="H131" s="47" t="s">
        <v>1888</v>
      </c>
      <c r="I131" s="48">
        <v>6</v>
      </c>
      <c r="J131" s="48">
        <v>4</v>
      </c>
      <c r="K131" s="49">
        <v>1</v>
      </c>
      <c r="L131" s="43">
        <v>2</v>
      </c>
      <c r="M131" s="43">
        <v>2</v>
      </c>
      <c r="N131" s="43">
        <v>3</v>
      </c>
      <c r="O131" s="43">
        <v>3</v>
      </c>
      <c r="P131" s="43">
        <v>2</v>
      </c>
      <c r="Q131" s="49">
        <f t="shared" si="9"/>
        <v>2.4</v>
      </c>
      <c r="R131" s="43" t="str">
        <f t="shared" si="6"/>
        <v>SEDANG</v>
      </c>
      <c r="S131" s="50" t="str">
        <f t="shared" si="8"/>
        <v>PERBAIKAN/REHABILITASI</v>
      </c>
      <c r="U131" s="51">
        <v>22</v>
      </c>
    </row>
    <row r="132" spans="2:22" ht="15" x14ac:dyDescent="0.3">
      <c r="B132" s="39">
        <f t="shared" si="7"/>
        <v>122</v>
      </c>
      <c r="C132" s="26">
        <v>24074001</v>
      </c>
      <c r="D132" s="27" t="s">
        <v>1584</v>
      </c>
      <c r="E132" s="27" t="s">
        <v>1777</v>
      </c>
      <c r="F132" s="1" t="s">
        <v>1778</v>
      </c>
      <c r="G132" s="4" t="s">
        <v>1878</v>
      </c>
      <c r="H132" s="4" t="s">
        <v>1889</v>
      </c>
      <c r="I132" s="40">
        <v>11.2</v>
      </c>
      <c r="J132" s="40">
        <v>5.7</v>
      </c>
      <c r="K132" s="41">
        <v>1</v>
      </c>
      <c r="L132" s="39">
        <v>1</v>
      </c>
      <c r="M132" s="39">
        <v>1</v>
      </c>
      <c r="N132" s="39">
        <v>1</v>
      </c>
      <c r="O132" s="39">
        <v>1</v>
      </c>
      <c r="P132" s="39">
        <v>1</v>
      </c>
      <c r="Q132" s="41">
        <f t="shared" si="9"/>
        <v>1</v>
      </c>
      <c r="R132" s="39" t="str">
        <f t="shared" si="6"/>
        <v>BAIK</v>
      </c>
      <c r="S132" s="42" t="str">
        <f t="shared" si="8"/>
        <v>PEMELIHARAAN RUTIN *)</v>
      </c>
    </row>
    <row r="133" spans="2:22" ht="15" x14ac:dyDescent="0.3">
      <c r="B133" s="39">
        <f t="shared" si="7"/>
        <v>123</v>
      </c>
      <c r="C133" s="26">
        <v>24075001</v>
      </c>
      <c r="D133" s="27" t="s">
        <v>1585</v>
      </c>
      <c r="E133" s="27" t="s">
        <v>1779</v>
      </c>
      <c r="F133" s="1" t="s">
        <v>1780</v>
      </c>
      <c r="G133" s="4" t="s">
        <v>1878</v>
      </c>
      <c r="H133" s="4" t="s">
        <v>1890</v>
      </c>
      <c r="I133" s="40">
        <v>121.5</v>
      </c>
      <c r="J133" s="40">
        <v>4.0999999999999996</v>
      </c>
      <c r="K133" s="41">
        <v>4</v>
      </c>
      <c r="L133" s="39">
        <v>1</v>
      </c>
      <c r="M133" s="39">
        <v>2</v>
      </c>
      <c r="N133" s="39">
        <v>0</v>
      </c>
      <c r="O133" s="39">
        <v>1</v>
      </c>
      <c r="P133" s="39">
        <v>1</v>
      </c>
      <c r="Q133" s="41">
        <f t="shared" si="9"/>
        <v>1</v>
      </c>
      <c r="R133" s="39" t="str">
        <f t="shared" si="6"/>
        <v>BAIK</v>
      </c>
      <c r="S133" s="42" t="str">
        <f t="shared" si="8"/>
        <v>PEMELIHARAAN RUTIN *)</v>
      </c>
    </row>
    <row r="134" spans="2:22" s="51" customFormat="1" ht="15" x14ac:dyDescent="0.3">
      <c r="B134" s="43">
        <f t="shared" si="7"/>
        <v>124</v>
      </c>
      <c r="C134" s="44">
        <v>24075002</v>
      </c>
      <c r="D134" s="45" t="s">
        <v>1586</v>
      </c>
      <c r="E134" s="45" t="s">
        <v>1779</v>
      </c>
      <c r="F134" s="46" t="s">
        <v>1781</v>
      </c>
      <c r="G134" s="47" t="s">
        <v>1878</v>
      </c>
      <c r="H134" s="47" t="s">
        <v>1891</v>
      </c>
      <c r="I134" s="48">
        <v>10.8</v>
      </c>
      <c r="J134" s="48">
        <v>5.7</v>
      </c>
      <c r="K134" s="49">
        <v>1</v>
      </c>
      <c r="L134" s="43">
        <v>2</v>
      </c>
      <c r="M134" s="43">
        <v>2</v>
      </c>
      <c r="N134" s="43">
        <v>2</v>
      </c>
      <c r="O134" s="43">
        <v>3</v>
      </c>
      <c r="P134" s="43">
        <v>4</v>
      </c>
      <c r="Q134" s="49">
        <f t="shared" si="9"/>
        <v>2.6</v>
      </c>
      <c r="R134" s="43" t="str">
        <f t="shared" si="6"/>
        <v>RUSAK RINGAN</v>
      </c>
      <c r="S134" s="50" t="str">
        <f t="shared" si="8"/>
        <v>REHABILITASI</v>
      </c>
      <c r="V134" s="51">
        <v>16</v>
      </c>
    </row>
    <row r="135" spans="2:22" ht="15" x14ac:dyDescent="0.3">
      <c r="B135" s="39">
        <f t="shared" si="7"/>
        <v>125</v>
      </c>
      <c r="C135" s="26">
        <v>24075003</v>
      </c>
      <c r="D135" s="27" t="s">
        <v>1587</v>
      </c>
      <c r="E135" s="27" t="s">
        <v>1779</v>
      </c>
      <c r="F135" s="1" t="s">
        <v>1782</v>
      </c>
      <c r="G135" s="4" t="s">
        <v>1878</v>
      </c>
      <c r="H135" s="4" t="s">
        <v>1891</v>
      </c>
      <c r="I135" s="40">
        <v>17.75</v>
      </c>
      <c r="J135" s="40">
        <v>7.7</v>
      </c>
      <c r="K135" s="41">
        <v>1</v>
      </c>
      <c r="L135" s="39">
        <v>1</v>
      </c>
      <c r="M135" s="39">
        <v>1</v>
      </c>
      <c r="N135" s="39">
        <v>1</v>
      </c>
      <c r="O135" s="39">
        <v>1</v>
      </c>
      <c r="P135" s="39">
        <v>1</v>
      </c>
      <c r="Q135" s="41">
        <f t="shared" si="9"/>
        <v>1</v>
      </c>
      <c r="R135" s="39" t="str">
        <f t="shared" si="6"/>
        <v>BAIK</v>
      </c>
      <c r="S135" s="42" t="str">
        <f t="shared" si="8"/>
        <v>PEMELIHARAAN RUTIN *)</v>
      </c>
    </row>
    <row r="136" spans="2:22" ht="15" x14ac:dyDescent="0.3">
      <c r="B136" s="39">
        <f t="shared" si="7"/>
        <v>126</v>
      </c>
      <c r="C136" s="26">
        <v>24076001</v>
      </c>
      <c r="D136" s="27" t="s">
        <v>1588</v>
      </c>
      <c r="E136" s="27" t="s">
        <v>1783</v>
      </c>
      <c r="F136" s="1" t="s">
        <v>1784</v>
      </c>
      <c r="G136" s="4" t="s">
        <v>1878</v>
      </c>
      <c r="H136" s="4" t="s">
        <v>1892</v>
      </c>
      <c r="I136" s="40">
        <v>24.85</v>
      </c>
      <c r="J136" s="40">
        <v>10.3</v>
      </c>
      <c r="K136" s="41">
        <v>1</v>
      </c>
      <c r="L136" s="39">
        <v>0</v>
      </c>
      <c r="M136" s="39">
        <v>1</v>
      </c>
      <c r="N136" s="39">
        <v>1</v>
      </c>
      <c r="O136" s="39">
        <v>1</v>
      </c>
      <c r="P136" s="39">
        <v>1</v>
      </c>
      <c r="Q136" s="41">
        <f t="shared" si="9"/>
        <v>0.8</v>
      </c>
      <c r="R136" s="39" t="str">
        <f t="shared" si="6"/>
        <v>BAIK</v>
      </c>
      <c r="S136" s="42" t="str">
        <f t="shared" si="8"/>
        <v>PEMELIHARAAN RUTIN *)</v>
      </c>
    </row>
    <row r="137" spans="2:22" s="51" customFormat="1" ht="15" x14ac:dyDescent="0.3">
      <c r="B137" s="43">
        <f t="shared" si="7"/>
        <v>127</v>
      </c>
      <c r="C137" s="44">
        <v>24076002</v>
      </c>
      <c r="D137" s="45" t="s">
        <v>1589</v>
      </c>
      <c r="E137" s="45" t="s">
        <v>1783</v>
      </c>
      <c r="F137" s="46" t="s">
        <v>1785</v>
      </c>
      <c r="G137" s="47" t="s">
        <v>1878</v>
      </c>
      <c r="H137" s="47" t="s">
        <v>1892</v>
      </c>
      <c r="I137" s="48">
        <v>16.8</v>
      </c>
      <c r="J137" s="48">
        <v>5.6</v>
      </c>
      <c r="K137" s="49">
        <v>1</v>
      </c>
      <c r="L137" s="43">
        <v>1</v>
      </c>
      <c r="M137" s="43">
        <v>1</v>
      </c>
      <c r="N137" s="43">
        <v>2</v>
      </c>
      <c r="O137" s="43">
        <v>2</v>
      </c>
      <c r="P137" s="43">
        <v>2</v>
      </c>
      <c r="Q137" s="49">
        <f t="shared" si="9"/>
        <v>1.6</v>
      </c>
      <c r="R137" s="43" t="str">
        <f t="shared" si="6"/>
        <v>SEDANG</v>
      </c>
      <c r="S137" s="50" t="str">
        <f t="shared" si="8"/>
        <v>PERBAIKAN/REHABILITASI</v>
      </c>
      <c r="U137" s="51">
        <v>23</v>
      </c>
    </row>
    <row r="138" spans="2:22" ht="15" x14ac:dyDescent="0.3">
      <c r="B138" s="39">
        <f t="shared" si="7"/>
        <v>128</v>
      </c>
      <c r="C138" s="26">
        <v>24076003</v>
      </c>
      <c r="D138" s="27" t="s">
        <v>1590</v>
      </c>
      <c r="E138" s="27" t="s">
        <v>1783</v>
      </c>
      <c r="F138" s="1" t="s">
        <v>1786</v>
      </c>
      <c r="G138" s="4" t="s">
        <v>1878</v>
      </c>
      <c r="H138" s="4" t="s">
        <v>1892</v>
      </c>
      <c r="I138" s="40">
        <v>42.2</v>
      </c>
      <c r="J138" s="40">
        <v>5.6</v>
      </c>
      <c r="K138" s="41">
        <v>3</v>
      </c>
      <c r="L138" s="39">
        <v>1</v>
      </c>
      <c r="M138" s="39">
        <v>1</v>
      </c>
      <c r="N138" s="39">
        <v>1</v>
      </c>
      <c r="O138" s="39">
        <v>1</v>
      </c>
      <c r="P138" s="39">
        <v>1</v>
      </c>
      <c r="Q138" s="41">
        <f t="shared" si="9"/>
        <v>1</v>
      </c>
      <c r="R138" s="39" t="str">
        <f t="shared" si="6"/>
        <v>BAIK</v>
      </c>
      <c r="S138" s="42" t="str">
        <f t="shared" si="8"/>
        <v>PEMELIHARAAN RUTIN *)</v>
      </c>
    </row>
    <row r="139" spans="2:22" ht="15" x14ac:dyDescent="0.3">
      <c r="B139" s="39">
        <f t="shared" si="7"/>
        <v>129</v>
      </c>
      <c r="C139" s="26">
        <v>24078001</v>
      </c>
      <c r="D139" s="27" t="s">
        <v>1591</v>
      </c>
      <c r="E139" s="27" t="s">
        <v>1787</v>
      </c>
      <c r="F139" s="1" t="s">
        <v>1788</v>
      </c>
      <c r="G139" s="4" t="s">
        <v>1884</v>
      </c>
      <c r="H139" s="4" t="s">
        <v>1893</v>
      </c>
      <c r="I139" s="40">
        <v>18.8</v>
      </c>
      <c r="J139" s="40">
        <v>5.5</v>
      </c>
      <c r="K139" s="41">
        <v>1</v>
      </c>
      <c r="L139" s="39">
        <v>1</v>
      </c>
      <c r="M139" s="39">
        <v>1</v>
      </c>
      <c r="N139" s="39">
        <v>2</v>
      </c>
      <c r="O139" s="39">
        <v>1</v>
      </c>
      <c r="P139" s="39">
        <v>2</v>
      </c>
      <c r="Q139" s="41">
        <f t="shared" ref="Q139:Q156" si="10">AVERAGE(L139,M139,N139,O139,P139)</f>
        <v>1.4</v>
      </c>
      <c r="R139" s="39" t="str">
        <f t="shared" si="6"/>
        <v>BAIK</v>
      </c>
      <c r="S139" s="42" t="str">
        <f t="shared" si="8"/>
        <v>PEMELIHARAAN RUTIN *)</v>
      </c>
    </row>
    <row r="140" spans="2:22" ht="15" x14ac:dyDescent="0.3">
      <c r="B140" s="39">
        <f t="shared" si="7"/>
        <v>130</v>
      </c>
      <c r="C140" s="26">
        <v>24078002</v>
      </c>
      <c r="D140" s="27" t="s">
        <v>1592</v>
      </c>
      <c r="E140" s="27" t="s">
        <v>1787</v>
      </c>
      <c r="F140" s="1" t="s">
        <v>1789</v>
      </c>
      <c r="G140" s="4" t="s">
        <v>1884</v>
      </c>
      <c r="H140" s="4" t="s">
        <v>1893</v>
      </c>
      <c r="I140" s="40">
        <v>11.08</v>
      </c>
      <c r="J140" s="40">
        <v>5.42</v>
      </c>
      <c r="K140" s="41">
        <v>1</v>
      </c>
      <c r="L140" s="39">
        <v>1</v>
      </c>
      <c r="M140" s="39">
        <v>1</v>
      </c>
      <c r="N140" s="39">
        <v>2</v>
      </c>
      <c r="O140" s="39">
        <v>1</v>
      </c>
      <c r="P140" s="39">
        <v>1</v>
      </c>
      <c r="Q140" s="41">
        <f t="shared" si="10"/>
        <v>1.2</v>
      </c>
      <c r="R140" s="39" t="str">
        <f t="shared" ref="R140:R156" si="11">IF(AND(Q140&gt;=0,Q140&lt;=0.5),"BAIK SEKALI",IF(AND(Q140&gt;0.6,Q140&lt;=1.5),"BAIK",IF(AND(Q140&gt;1.5,Q140&lt;=2.5),"SEDANG",IF(AND(Q140&gt;2.5,Q140&lt;=3.5),"RUSAK RINGAN",IF(AND(Q140&gt;3.6,Q140&lt;=4.5),"KRITIS",IF(AND(Q140&gt;4.6,Q140&lt;=5),"RUNTUH"))))))</f>
        <v>BAIK</v>
      </c>
      <c r="S140" s="42" t="str">
        <f t="shared" si="8"/>
        <v>PEMELIHARAAN RUTIN *)</v>
      </c>
    </row>
    <row r="141" spans="2:22" ht="15" x14ac:dyDescent="0.3">
      <c r="B141" s="39">
        <f t="shared" ref="B141:B156" si="12">B140+1</f>
        <v>131</v>
      </c>
      <c r="C141" s="26">
        <v>24078003</v>
      </c>
      <c r="D141" s="27" t="s">
        <v>1593</v>
      </c>
      <c r="E141" s="27" t="s">
        <v>1787</v>
      </c>
      <c r="F141" s="1" t="s">
        <v>1790</v>
      </c>
      <c r="G141" s="4" t="s">
        <v>1884</v>
      </c>
      <c r="H141" s="4" t="s">
        <v>1893</v>
      </c>
      <c r="I141" s="40">
        <v>17</v>
      </c>
      <c r="J141" s="40">
        <v>5.25</v>
      </c>
      <c r="K141" s="41">
        <v>1</v>
      </c>
      <c r="L141" s="39">
        <v>1</v>
      </c>
      <c r="M141" s="39">
        <v>1</v>
      </c>
      <c r="N141" s="39">
        <v>1</v>
      </c>
      <c r="O141" s="39">
        <v>1</v>
      </c>
      <c r="P141" s="39">
        <v>1</v>
      </c>
      <c r="Q141" s="41">
        <f t="shared" si="10"/>
        <v>1</v>
      </c>
      <c r="R141" s="39" t="str">
        <f t="shared" si="11"/>
        <v>BAIK</v>
      </c>
      <c r="S141" s="42" t="str">
        <f t="shared" ref="S141:S156" si="13">IF(AND(Q141&gt;=0,Q141&lt;=0.5),"PEMELIHARAAN RUTIN",IF(AND(Q141&gt;0.06,Q141&lt;=1.5),"PEMELIHARAAN RUTIN *)",IF(AND(Q141&gt;1.5,Q141&lt;=2.5),"PERBAIKAN/REHABILITASI",IF(AND(Q141&gt;2.5,Q141&lt;=3.5),"REHABILITASI",IF(AND(Q141&gt;3.5,Q141&lt;=4.5),"PENGGANTIAN",IF(AND(Q141&gt;4.6,Q141&lt;=5),"PEMBANGUNAN JEMBATAN BARU",0))))))</f>
        <v>PEMELIHARAAN RUTIN *)</v>
      </c>
    </row>
    <row r="142" spans="2:22" s="51" customFormat="1" ht="15" x14ac:dyDescent="0.3">
      <c r="B142" s="43">
        <f t="shared" si="12"/>
        <v>132</v>
      </c>
      <c r="C142" s="44">
        <v>24078004</v>
      </c>
      <c r="D142" s="45" t="s">
        <v>1594</v>
      </c>
      <c r="E142" s="45" t="s">
        <v>1787</v>
      </c>
      <c r="F142" s="46" t="s">
        <v>1791</v>
      </c>
      <c r="G142" s="47" t="s">
        <v>1884</v>
      </c>
      <c r="H142" s="47" t="s">
        <v>1893</v>
      </c>
      <c r="I142" s="48">
        <v>17.399999999999999</v>
      </c>
      <c r="J142" s="48">
        <v>7</v>
      </c>
      <c r="K142" s="49">
        <v>1</v>
      </c>
      <c r="L142" s="43">
        <v>1</v>
      </c>
      <c r="M142" s="43">
        <v>1</v>
      </c>
      <c r="N142" s="43">
        <v>2</v>
      </c>
      <c r="O142" s="43">
        <v>2</v>
      </c>
      <c r="P142" s="43">
        <v>2</v>
      </c>
      <c r="Q142" s="49">
        <f t="shared" si="10"/>
        <v>1.6</v>
      </c>
      <c r="R142" s="43" t="str">
        <f t="shared" si="11"/>
        <v>SEDANG</v>
      </c>
      <c r="S142" s="50" t="str">
        <f t="shared" si="13"/>
        <v>PERBAIKAN/REHABILITASI</v>
      </c>
      <c r="U142" s="51">
        <v>24</v>
      </c>
    </row>
    <row r="143" spans="2:22" ht="15" x14ac:dyDescent="0.3">
      <c r="B143" s="39">
        <f t="shared" si="12"/>
        <v>133</v>
      </c>
      <c r="C143" s="26">
        <v>24078005</v>
      </c>
      <c r="D143" s="27" t="s">
        <v>1595</v>
      </c>
      <c r="E143" s="27" t="s">
        <v>1787</v>
      </c>
      <c r="F143" s="1" t="s">
        <v>1792</v>
      </c>
      <c r="G143" s="4" t="s">
        <v>1884</v>
      </c>
      <c r="H143" s="4" t="s">
        <v>1885</v>
      </c>
      <c r="I143" s="40">
        <v>10.9</v>
      </c>
      <c r="J143" s="40">
        <v>5.65</v>
      </c>
      <c r="K143" s="41">
        <v>1</v>
      </c>
      <c r="L143" s="39">
        <v>1</v>
      </c>
      <c r="M143" s="39">
        <v>1</v>
      </c>
      <c r="N143" s="39">
        <v>1</v>
      </c>
      <c r="O143" s="39">
        <v>1</v>
      </c>
      <c r="P143" s="39">
        <v>1</v>
      </c>
      <c r="Q143" s="41">
        <f t="shared" si="10"/>
        <v>1</v>
      </c>
      <c r="R143" s="39" t="str">
        <f t="shared" si="11"/>
        <v>BAIK</v>
      </c>
      <c r="S143" s="42" t="str">
        <f t="shared" si="13"/>
        <v>PEMELIHARAAN RUTIN *)</v>
      </c>
    </row>
    <row r="144" spans="2:22" ht="15" x14ac:dyDescent="0.3">
      <c r="B144" s="39">
        <f t="shared" si="12"/>
        <v>134</v>
      </c>
      <c r="C144" s="26">
        <v>24078006</v>
      </c>
      <c r="D144" s="27" t="s">
        <v>1596</v>
      </c>
      <c r="E144" s="27" t="s">
        <v>1787</v>
      </c>
      <c r="F144" s="1" t="s">
        <v>1793</v>
      </c>
      <c r="G144" s="4" t="s">
        <v>1884</v>
      </c>
      <c r="H144" s="4" t="s">
        <v>1885</v>
      </c>
      <c r="I144" s="40">
        <v>10.9</v>
      </c>
      <c r="J144" s="40">
        <v>5.75</v>
      </c>
      <c r="K144" s="41">
        <v>1</v>
      </c>
      <c r="L144" s="39">
        <v>1</v>
      </c>
      <c r="M144" s="39">
        <v>1</v>
      </c>
      <c r="N144" s="39">
        <v>1</v>
      </c>
      <c r="O144" s="39">
        <v>1</v>
      </c>
      <c r="P144" s="39">
        <v>1</v>
      </c>
      <c r="Q144" s="41">
        <f t="shared" si="10"/>
        <v>1</v>
      </c>
      <c r="R144" s="39" t="str">
        <f t="shared" si="11"/>
        <v>BAIK</v>
      </c>
      <c r="S144" s="42" t="str">
        <f t="shared" si="13"/>
        <v>PEMELIHARAAN RUTIN *)</v>
      </c>
    </row>
    <row r="145" spans="2:22" s="51" customFormat="1" ht="15" x14ac:dyDescent="0.3">
      <c r="B145" s="43">
        <f t="shared" si="12"/>
        <v>135</v>
      </c>
      <c r="C145" s="44">
        <v>24078007</v>
      </c>
      <c r="D145" s="45" t="s">
        <v>1597</v>
      </c>
      <c r="E145" s="45" t="s">
        <v>1787</v>
      </c>
      <c r="F145" s="46" t="s">
        <v>1794</v>
      </c>
      <c r="G145" s="47" t="s">
        <v>1884</v>
      </c>
      <c r="H145" s="47" t="s">
        <v>1885</v>
      </c>
      <c r="I145" s="48">
        <v>9</v>
      </c>
      <c r="J145" s="48">
        <v>6.56</v>
      </c>
      <c r="K145" s="49">
        <v>1</v>
      </c>
      <c r="L145" s="43">
        <v>1</v>
      </c>
      <c r="M145" s="43">
        <v>1</v>
      </c>
      <c r="N145" s="43">
        <v>2</v>
      </c>
      <c r="O145" s="43">
        <v>3</v>
      </c>
      <c r="P145" s="43">
        <v>4</v>
      </c>
      <c r="Q145" s="49">
        <f t="shared" si="10"/>
        <v>2.2000000000000002</v>
      </c>
      <c r="R145" s="43" t="str">
        <f t="shared" si="11"/>
        <v>SEDANG</v>
      </c>
      <c r="S145" s="50" t="str">
        <f t="shared" si="13"/>
        <v>PERBAIKAN/REHABILITASI</v>
      </c>
      <c r="U145" s="51">
        <v>25</v>
      </c>
    </row>
    <row r="146" spans="2:22" ht="15" x14ac:dyDescent="0.3">
      <c r="B146" s="39">
        <f t="shared" si="12"/>
        <v>136</v>
      </c>
      <c r="C146" s="26">
        <v>24078008</v>
      </c>
      <c r="D146" s="27" t="s">
        <v>1598</v>
      </c>
      <c r="E146" s="27" t="s">
        <v>1787</v>
      </c>
      <c r="F146" s="1" t="s">
        <v>1795</v>
      </c>
      <c r="G146" s="4" t="s">
        <v>1884</v>
      </c>
      <c r="H146" s="4" t="s">
        <v>1885</v>
      </c>
      <c r="I146" s="40">
        <v>19.3</v>
      </c>
      <c r="J146" s="40">
        <v>10</v>
      </c>
      <c r="K146" s="41">
        <v>1</v>
      </c>
      <c r="L146" s="39">
        <v>1</v>
      </c>
      <c r="M146" s="39">
        <v>1</v>
      </c>
      <c r="N146" s="39">
        <v>0</v>
      </c>
      <c r="O146" s="39">
        <v>1</v>
      </c>
      <c r="P146" s="39">
        <v>2</v>
      </c>
      <c r="Q146" s="41">
        <f t="shared" si="10"/>
        <v>1</v>
      </c>
      <c r="R146" s="39" t="str">
        <f t="shared" si="11"/>
        <v>BAIK</v>
      </c>
      <c r="S146" s="42" t="str">
        <f t="shared" si="13"/>
        <v>PEMELIHARAAN RUTIN *)</v>
      </c>
    </row>
    <row r="147" spans="2:22" ht="15" x14ac:dyDescent="0.3">
      <c r="B147" s="39">
        <f t="shared" si="12"/>
        <v>137</v>
      </c>
      <c r="C147" s="26">
        <v>24078009</v>
      </c>
      <c r="D147" s="27" t="s">
        <v>1599</v>
      </c>
      <c r="E147" s="27" t="s">
        <v>1787</v>
      </c>
      <c r="F147" s="1" t="s">
        <v>1796</v>
      </c>
      <c r="G147" s="4" t="s">
        <v>1884</v>
      </c>
      <c r="H147" s="4" t="s">
        <v>1894</v>
      </c>
      <c r="I147" s="40">
        <v>20</v>
      </c>
      <c r="J147" s="40">
        <v>10</v>
      </c>
      <c r="K147" s="41">
        <v>1</v>
      </c>
      <c r="L147" s="39">
        <v>1</v>
      </c>
      <c r="M147" s="39">
        <v>1</v>
      </c>
      <c r="N147" s="39">
        <v>0</v>
      </c>
      <c r="O147" s="39">
        <v>1</v>
      </c>
      <c r="P147" s="39">
        <v>2</v>
      </c>
      <c r="Q147" s="41">
        <f t="shared" si="10"/>
        <v>1</v>
      </c>
      <c r="R147" s="39" t="str">
        <f t="shared" si="11"/>
        <v>BAIK</v>
      </c>
      <c r="S147" s="42" t="str">
        <f t="shared" si="13"/>
        <v>PEMELIHARAAN RUTIN *)</v>
      </c>
    </row>
    <row r="148" spans="2:22" ht="15" x14ac:dyDescent="0.3">
      <c r="B148" s="39">
        <f t="shared" si="12"/>
        <v>138</v>
      </c>
      <c r="C148" s="26">
        <v>24078010</v>
      </c>
      <c r="D148" s="27" t="s">
        <v>1600</v>
      </c>
      <c r="E148" s="27" t="s">
        <v>1787</v>
      </c>
      <c r="F148" s="1" t="s">
        <v>1797</v>
      </c>
      <c r="G148" s="4" t="s">
        <v>1884</v>
      </c>
      <c r="H148" s="4" t="s">
        <v>1894</v>
      </c>
      <c r="I148" s="40">
        <v>11</v>
      </c>
      <c r="J148" s="40">
        <v>5.7</v>
      </c>
      <c r="K148" s="41">
        <v>1</v>
      </c>
      <c r="L148" s="39">
        <v>1</v>
      </c>
      <c r="M148" s="39">
        <v>1</v>
      </c>
      <c r="N148" s="39">
        <v>2</v>
      </c>
      <c r="O148" s="39">
        <v>1</v>
      </c>
      <c r="P148" s="39">
        <v>2</v>
      </c>
      <c r="Q148" s="41">
        <f t="shared" si="10"/>
        <v>1.4</v>
      </c>
      <c r="R148" s="39" t="str">
        <f t="shared" si="11"/>
        <v>BAIK</v>
      </c>
      <c r="S148" s="42" t="str">
        <f t="shared" si="13"/>
        <v>PEMELIHARAAN RUTIN *)</v>
      </c>
    </row>
    <row r="149" spans="2:22" ht="15" x14ac:dyDescent="0.3">
      <c r="B149" s="39">
        <f t="shared" si="12"/>
        <v>139</v>
      </c>
      <c r="C149" s="26">
        <v>24078011</v>
      </c>
      <c r="D149" s="27" t="s">
        <v>1595</v>
      </c>
      <c r="E149" s="27" t="s">
        <v>1787</v>
      </c>
      <c r="F149" s="1" t="s">
        <v>1798</v>
      </c>
      <c r="G149" s="4" t="s">
        <v>1884</v>
      </c>
      <c r="H149" s="4" t="s">
        <v>1894</v>
      </c>
      <c r="I149" s="40">
        <v>14.1</v>
      </c>
      <c r="J149" s="40">
        <v>5.5</v>
      </c>
      <c r="K149" s="41">
        <v>1</v>
      </c>
      <c r="L149" s="39">
        <v>1</v>
      </c>
      <c r="M149" s="39">
        <v>1</v>
      </c>
      <c r="N149" s="39">
        <v>1</v>
      </c>
      <c r="O149" s="39">
        <v>2</v>
      </c>
      <c r="P149" s="39">
        <v>2</v>
      </c>
      <c r="Q149" s="41">
        <f t="shared" si="10"/>
        <v>1.4</v>
      </c>
      <c r="R149" s="39" t="str">
        <f t="shared" si="11"/>
        <v>BAIK</v>
      </c>
      <c r="S149" s="42" t="str">
        <f t="shared" si="13"/>
        <v>PEMELIHARAAN RUTIN *)</v>
      </c>
    </row>
    <row r="150" spans="2:22" ht="15" x14ac:dyDescent="0.3">
      <c r="B150" s="39">
        <f t="shared" si="12"/>
        <v>140</v>
      </c>
      <c r="C150" s="26">
        <v>24078012</v>
      </c>
      <c r="D150" s="27" t="s">
        <v>1601</v>
      </c>
      <c r="E150" s="27" t="s">
        <v>1787</v>
      </c>
      <c r="F150" s="1" t="s">
        <v>1799</v>
      </c>
      <c r="G150" s="4" t="s">
        <v>1884</v>
      </c>
      <c r="H150" s="4" t="s">
        <v>1895</v>
      </c>
      <c r="I150" s="40">
        <v>12</v>
      </c>
      <c r="J150" s="40">
        <v>5.5</v>
      </c>
      <c r="K150" s="41">
        <v>1</v>
      </c>
      <c r="L150" s="39">
        <v>1</v>
      </c>
      <c r="M150" s="39">
        <v>1</v>
      </c>
      <c r="N150" s="39">
        <v>1</v>
      </c>
      <c r="O150" s="39">
        <v>2</v>
      </c>
      <c r="P150" s="39">
        <v>2</v>
      </c>
      <c r="Q150" s="41">
        <f t="shared" si="10"/>
        <v>1.4</v>
      </c>
      <c r="R150" s="39" t="str">
        <f t="shared" si="11"/>
        <v>BAIK</v>
      </c>
      <c r="S150" s="42" t="str">
        <f t="shared" si="13"/>
        <v>PEMELIHARAAN RUTIN *)</v>
      </c>
    </row>
    <row r="151" spans="2:22" s="51" customFormat="1" ht="15" x14ac:dyDescent="0.3">
      <c r="B151" s="43">
        <f t="shared" si="12"/>
        <v>141</v>
      </c>
      <c r="C151" s="44">
        <v>24078013</v>
      </c>
      <c r="D151" s="45" t="s">
        <v>1602</v>
      </c>
      <c r="E151" s="45" t="s">
        <v>1787</v>
      </c>
      <c r="F151" s="46" t="s">
        <v>1800</v>
      </c>
      <c r="G151" s="47" t="s">
        <v>1884</v>
      </c>
      <c r="H151" s="47" t="s">
        <v>1895</v>
      </c>
      <c r="I151" s="48">
        <v>11</v>
      </c>
      <c r="J151" s="48">
        <v>5.65</v>
      </c>
      <c r="K151" s="49">
        <v>1</v>
      </c>
      <c r="L151" s="43">
        <v>2</v>
      </c>
      <c r="M151" s="43">
        <v>1</v>
      </c>
      <c r="N151" s="43">
        <v>1</v>
      </c>
      <c r="O151" s="43">
        <v>3</v>
      </c>
      <c r="P151" s="43">
        <v>4</v>
      </c>
      <c r="Q151" s="49">
        <f t="shared" si="10"/>
        <v>2.2000000000000002</v>
      </c>
      <c r="R151" s="43" t="str">
        <f t="shared" si="11"/>
        <v>SEDANG</v>
      </c>
      <c r="S151" s="50" t="str">
        <f t="shared" si="13"/>
        <v>PERBAIKAN/REHABILITASI</v>
      </c>
      <c r="U151" s="51">
        <v>26</v>
      </c>
    </row>
    <row r="152" spans="2:22" ht="15" x14ac:dyDescent="0.3">
      <c r="B152" s="39">
        <f t="shared" si="12"/>
        <v>142</v>
      </c>
      <c r="C152" s="26">
        <v>24078014</v>
      </c>
      <c r="D152" s="27" t="s">
        <v>1603</v>
      </c>
      <c r="E152" s="27" t="s">
        <v>1787</v>
      </c>
      <c r="F152" s="1" t="s">
        <v>1801</v>
      </c>
      <c r="G152" s="4" t="s">
        <v>1884</v>
      </c>
      <c r="H152" s="4" t="s">
        <v>1895</v>
      </c>
      <c r="I152" s="40">
        <v>11</v>
      </c>
      <c r="J152" s="40">
        <v>5.5</v>
      </c>
      <c r="K152" s="41">
        <v>1</v>
      </c>
      <c r="L152" s="39">
        <v>1</v>
      </c>
      <c r="M152" s="39">
        <v>1</v>
      </c>
      <c r="N152" s="39">
        <v>1</v>
      </c>
      <c r="O152" s="39">
        <v>1</v>
      </c>
      <c r="P152" s="39">
        <v>2</v>
      </c>
      <c r="Q152" s="41">
        <f t="shared" si="10"/>
        <v>1.2</v>
      </c>
      <c r="R152" s="39" t="str">
        <f t="shared" si="11"/>
        <v>BAIK</v>
      </c>
      <c r="S152" s="42" t="str">
        <f t="shared" si="13"/>
        <v>PEMELIHARAAN RUTIN *)</v>
      </c>
    </row>
    <row r="153" spans="2:22" ht="15" x14ac:dyDescent="0.3">
      <c r="B153" s="39">
        <f t="shared" si="12"/>
        <v>143</v>
      </c>
      <c r="C153" s="26">
        <v>24078015</v>
      </c>
      <c r="D153" s="27" t="s">
        <v>1604</v>
      </c>
      <c r="E153" s="27" t="s">
        <v>1787</v>
      </c>
      <c r="F153" s="1" t="s">
        <v>1802</v>
      </c>
      <c r="G153" s="4" t="s">
        <v>1884</v>
      </c>
      <c r="H153" s="4" t="s">
        <v>1895</v>
      </c>
      <c r="I153" s="40">
        <v>10.85</v>
      </c>
      <c r="J153" s="40">
        <v>5.7</v>
      </c>
      <c r="K153" s="41">
        <v>1</v>
      </c>
      <c r="L153" s="39">
        <v>2</v>
      </c>
      <c r="M153" s="39">
        <v>2</v>
      </c>
      <c r="N153" s="39">
        <v>4</v>
      </c>
      <c r="O153" s="39">
        <v>2</v>
      </c>
      <c r="P153" s="39">
        <v>3</v>
      </c>
      <c r="Q153" s="41">
        <f t="shared" si="10"/>
        <v>2.6</v>
      </c>
      <c r="R153" s="39" t="str">
        <f t="shared" si="11"/>
        <v>RUSAK RINGAN</v>
      </c>
      <c r="S153" s="42" t="str">
        <f t="shared" si="13"/>
        <v>REHABILITASI</v>
      </c>
      <c r="V153" s="32">
        <v>17</v>
      </c>
    </row>
    <row r="154" spans="2:22" ht="15" x14ac:dyDescent="0.3">
      <c r="B154" s="39">
        <f t="shared" si="12"/>
        <v>144</v>
      </c>
      <c r="C154" s="26">
        <v>24078016</v>
      </c>
      <c r="D154" s="27" t="s">
        <v>1605</v>
      </c>
      <c r="E154" s="27" t="s">
        <v>1787</v>
      </c>
      <c r="F154" s="1" t="s">
        <v>1803</v>
      </c>
      <c r="G154" s="4" t="s">
        <v>1884</v>
      </c>
      <c r="H154" s="4" t="s">
        <v>1895</v>
      </c>
      <c r="I154" s="40">
        <v>13.75</v>
      </c>
      <c r="J154" s="40">
        <v>5.6</v>
      </c>
      <c r="K154" s="41">
        <v>1</v>
      </c>
      <c r="L154" s="39">
        <v>1</v>
      </c>
      <c r="M154" s="39">
        <v>1</v>
      </c>
      <c r="N154" s="39">
        <v>1</v>
      </c>
      <c r="O154" s="39">
        <v>1</v>
      </c>
      <c r="P154" s="39">
        <v>1</v>
      </c>
      <c r="Q154" s="41">
        <f t="shared" si="10"/>
        <v>1</v>
      </c>
      <c r="R154" s="39" t="str">
        <f t="shared" si="11"/>
        <v>BAIK</v>
      </c>
      <c r="S154" s="42" t="str">
        <f t="shared" si="13"/>
        <v>PEMELIHARAAN RUTIN *)</v>
      </c>
    </row>
    <row r="155" spans="2:22" ht="15" x14ac:dyDescent="0.3">
      <c r="B155" s="39">
        <f t="shared" si="12"/>
        <v>145</v>
      </c>
      <c r="C155" s="26">
        <v>24078017</v>
      </c>
      <c r="D155" s="27" t="s">
        <v>1606</v>
      </c>
      <c r="E155" s="27" t="s">
        <v>1787</v>
      </c>
      <c r="F155" s="1" t="s">
        <v>1804</v>
      </c>
      <c r="G155" s="4" t="s">
        <v>1884</v>
      </c>
      <c r="H155" s="4" t="s">
        <v>1895</v>
      </c>
      <c r="I155" s="40">
        <v>128</v>
      </c>
      <c r="J155" s="40">
        <v>5.8</v>
      </c>
      <c r="K155" s="41">
        <v>2</v>
      </c>
      <c r="L155" s="39">
        <v>1</v>
      </c>
      <c r="M155" s="39">
        <v>1</v>
      </c>
      <c r="N155" s="39">
        <v>1</v>
      </c>
      <c r="O155" s="39">
        <v>1</v>
      </c>
      <c r="P155" s="39">
        <v>1</v>
      </c>
      <c r="Q155" s="41">
        <f t="shared" si="10"/>
        <v>1</v>
      </c>
      <c r="R155" s="39" t="str">
        <f t="shared" si="11"/>
        <v>BAIK</v>
      </c>
      <c r="S155" s="42" t="str">
        <f t="shared" si="13"/>
        <v>PEMELIHARAAN RUTIN *)</v>
      </c>
    </row>
    <row r="156" spans="2:22" s="51" customFormat="1" ht="15" x14ac:dyDescent="0.3">
      <c r="B156" s="43">
        <f t="shared" si="12"/>
        <v>146</v>
      </c>
      <c r="C156" s="44">
        <v>24079001</v>
      </c>
      <c r="D156" s="45" t="s">
        <v>1607</v>
      </c>
      <c r="E156" s="45" t="s">
        <v>1805</v>
      </c>
      <c r="F156" s="46" t="s">
        <v>1806</v>
      </c>
      <c r="G156" s="47" t="s">
        <v>1896</v>
      </c>
      <c r="H156" s="47" t="s">
        <v>1897</v>
      </c>
      <c r="I156" s="48">
        <v>16.899999999999999</v>
      </c>
      <c r="J156" s="48">
        <v>5.3</v>
      </c>
      <c r="K156" s="49">
        <v>1</v>
      </c>
      <c r="L156" s="43">
        <v>1</v>
      </c>
      <c r="M156" s="43">
        <v>2</v>
      </c>
      <c r="N156" s="43">
        <v>3</v>
      </c>
      <c r="O156" s="43">
        <v>2</v>
      </c>
      <c r="P156" s="43">
        <v>3</v>
      </c>
      <c r="Q156" s="49">
        <f t="shared" si="10"/>
        <v>2.2000000000000002</v>
      </c>
      <c r="R156" s="43" t="str">
        <f t="shared" si="11"/>
        <v>SEDANG</v>
      </c>
      <c r="S156" s="50" t="str">
        <f t="shared" si="13"/>
        <v>PERBAIKAN/REHABILITASI</v>
      </c>
      <c r="U156" s="51">
        <v>27</v>
      </c>
    </row>
  </sheetData>
  <mergeCells count="18">
    <mergeCell ref="S8:S10"/>
    <mergeCell ref="R8:R10"/>
    <mergeCell ref="Q8:Q10"/>
    <mergeCell ref="L8:N8"/>
    <mergeCell ref="B2:S2"/>
    <mergeCell ref="B3:C3"/>
    <mergeCell ref="B4:C4"/>
    <mergeCell ref="B5:C5"/>
    <mergeCell ref="B6:C6"/>
    <mergeCell ref="E8:E10"/>
    <mergeCell ref="O8:P8"/>
    <mergeCell ref="B8:B10"/>
    <mergeCell ref="I8:K8"/>
    <mergeCell ref="D8:D10"/>
    <mergeCell ref="C8:C10"/>
    <mergeCell ref="H8:H10"/>
    <mergeCell ref="G8:G10"/>
    <mergeCell ref="F8:F10"/>
  </mergeCells>
  <conditionalFormatting sqref="Q11:Q156">
    <cfRule type="cellIs" dxfId="149" priority="13" operator="between">
      <formula>4.6</formula>
      <formula>5.6</formula>
    </cfRule>
    <cfRule type="cellIs" dxfId="148" priority="14" operator="between">
      <formula>3.6</formula>
      <formula>4.5</formula>
    </cfRule>
    <cfRule type="cellIs" dxfId="147" priority="15" operator="between">
      <formula>2.6</formula>
      <formula>3.5</formula>
    </cfRule>
    <cfRule type="cellIs" dxfId="146" priority="16" operator="between">
      <formula>1.6</formula>
      <formula>2.5</formula>
    </cfRule>
    <cfRule type="cellIs" dxfId="145" priority="17" operator="between">
      <formula>0.6</formula>
      <formula>1.5</formula>
    </cfRule>
    <cfRule type="cellIs" dxfId="144" priority="18" operator="between">
      <formula>0</formula>
      <formula>0.5</formula>
    </cfRule>
  </conditionalFormatting>
  <conditionalFormatting sqref="R11:R156">
    <cfRule type="containsText" dxfId="143" priority="3" operator="containsText" text="BAIK SEKALI">
      <formula>NOT(ISERROR(SEARCH("BAIK SEKALI",R11)))</formula>
    </cfRule>
    <cfRule type="containsText" dxfId="142" priority="8" operator="containsText" text="RUNTUH">
      <formula>NOT(ISERROR(SEARCH("RUNTUH",R11)))</formula>
    </cfRule>
    <cfRule type="containsText" dxfId="141" priority="9" operator="containsText" text="KRITIS">
      <formula>NOT(ISERROR(SEARCH("KRITIS",R11)))</formula>
    </cfRule>
    <cfRule type="containsText" dxfId="140" priority="10" operator="containsText" text="RUSAK RINGAN">
      <formula>NOT(ISERROR(SEARCH("RUSAK RINGAN",R11)))</formula>
    </cfRule>
    <cfRule type="containsText" dxfId="139" priority="11" operator="containsText" text="SEDANG">
      <formula>NOT(ISERROR(SEARCH("SEDANG",R11)))</formula>
    </cfRule>
    <cfRule type="containsText" dxfId="138" priority="12" operator="containsText" text="BAIK">
      <formula>NOT(ISERROR(SEARCH("BAIK",R11)))</formula>
    </cfRule>
  </conditionalFormatting>
  <conditionalFormatting sqref="S11:S156">
    <cfRule type="containsText" dxfId="137" priority="1" operator="containsText" text="PEMELIHARAAN RUTIN *)">
      <formula>NOT(ISERROR(SEARCH("PEMELIHARAAN RUTIN *)",S11)))</formula>
    </cfRule>
    <cfRule type="containsText" dxfId="136" priority="2" operator="containsText" text="PERBAIKAN/REHABILITASI">
      <formula>NOT(ISERROR(SEARCH("PERBAIKAN/REHABILITASI",S11)))</formula>
    </cfRule>
    <cfRule type="containsText" dxfId="135" priority="4" operator="containsText" text="PEMBANGUNAN JEMBATAN BARU">
      <formula>NOT(ISERROR(SEARCH("PEMBANGUNAN JEMBATAN BARU",S11)))</formula>
    </cfRule>
    <cfRule type="containsText" dxfId="134" priority="5" operator="containsText" text="PENGGANTIAN">
      <formula>NOT(ISERROR(SEARCH("PENGGANTIAN",S11)))</formula>
    </cfRule>
    <cfRule type="containsText" dxfId="133" priority="6" operator="containsText" text="REHABILITASI">
      <formula>NOT(ISERROR(SEARCH("REHABILITASI",S11)))</formula>
    </cfRule>
    <cfRule type="containsText" dxfId="132" priority="7" operator="containsText" text="PEMELIHARAAN RUTIN">
      <formula>NOT(ISERROR(SEARCH("PEMELIHARAAN RUTIN",S11)))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F6B0-5F44-4A8F-8ACA-1C9E3D683C58}">
  <sheetPr>
    <tabColor rgb="FF00B050"/>
  </sheetPr>
  <dimension ref="B1:Q156"/>
  <sheetViews>
    <sheetView topLeftCell="E24" zoomScale="110" zoomScaleNormal="110" workbookViewId="0">
      <selection activeCell="B8" sqref="B8:N40"/>
    </sheetView>
  </sheetViews>
  <sheetFormatPr defaultColWidth="8.88671875" defaultRowHeight="13.8" x14ac:dyDescent="0.3"/>
  <cols>
    <col min="1" max="1" width="7.33203125" style="32" customWidth="1"/>
    <col min="2" max="2" width="5.109375" style="32" customWidth="1"/>
    <col min="3" max="3" width="18" style="32" customWidth="1"/>
    <col min="4" max="4" width="31" style="32" customWidth="1"/>
    <col min="5" max="5" width="36.33203125" style="32" customWidth="1"/>
    <col min="6" max="6" width="11.33203125" style="32" customWidth="1"/>
    <col min="7" max="7" width="24.88671875" style="32" customWidth="1"/>
    <col min="8" max="8" width="19.109375" style="32" customWidth="1"/>
    <col min="9" max="9" width="11" style="32" customWidth="1"/>
    <col min="10" max="10" width="7.5546875" style="32" customWidth="1"/>
    <col min="11" max="11" width="11.109375" style="32" customWidth="1"/>
    <col min="12" max="12" width="11" style="32" customWidth="1"/>
    <col min="13" max="13" width="17.109375" style="32" customWidth="1"/>
    <col min="14" max="14" width="33.44140625" style="32" customWidth="1"/>
    <col min="15" max="16" width="3.44140625" style="32" customWidth="1"/>
    <col min="17" max="17" width="4.44140625" style="32" customWidth="1"/>
    <col min="18" max="20" width="8.88671875" style="32"/>
    <col min="21" max="21" width="26.88671875" style="32" bestFit="1" customWidth="1"/>
    <col min="22" max="23" width="8.88671875" style="32"/>
    <col min="24" max="24" width="14.5546875" style="32" bestFit="1" customWidth="1"/>
    <col min="25" max="25" width="12.88671875" style="32" bestFit="1" customWidth="1"/>
    <col min="26" max="26" width="8.44140625" style="32" bestFit="1" customWidth="1"/>
    <col min="27" max="16384" width="8.88671875" style="32"/>
  </cols>
  <sheetData>
    <row r="1" spans="2:14" ht="6.6" customHeight="1" x14ac:dyDescent="0.3"/>
    <row r="2" spans="2:14" ht="24.6" x14ac:dyDescent="0.3">
      <c r="B2" s="116" t="s">
        <v>1906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x14ac:dyDescent="0.3">
      <c r="B3" s="117" t="s">
        <v>1898</v>
      </c>
      <c r="C3" s="117"/>
      <c r="D3" s="34" t="s">
        <v>1902</v>
      </c>
    </row>
    <row r="4" spans="2:14" x14ac:dyDescent="0.3">
      <c r="B4" s="117" t="s">
        <v>1899</v>
      </c>
      <c r="C4" s="117"/>
      <c r="D4" s="34" t="s">
        <v>1903</v>
      </c>
    </row>
    <row r="5" spans="2:14" x14ac:dyDescent="0.3">
      <c r="B5" s="117" t="s">
        <v>1900</v>
      </c>
      <c r="C5" s="117"/>
      <c r="D5" s="34" t="s">
        <v>1905</v>
      </c>
    </row>
    <row r="6" spans="2:14" ht="15" x14ac:dyDescent="0.3">
      <c r="B6" s="117" t="s">
        <v>1901</v>
      </c>
      <c r="C6" s="117"/>
      <c r="D6" s="34" t="s">
        <v>1904</v>
      </c>
      <c r="F6" s="1"/>
    </row>
    <row r="8" spans="2:14" ht="13.5" customHeight="1" x14ac:dyDescent="0.3">
      <c r="B8" s="118" t="s">
        <v>0</v>
      </c>
      <c r="C8" s="113" t="s">
        <v>1470</v>
      </c>
      <c r="D8" s="113" t="s">
        <v>4</v>
      </c>
      <c r="E8" s="118" t="s">
        <v>3</v>
      </c>
      <c r="F8" s="113" t="s">
        <v>1608</v>
      </c>
      <c r="G8" s="124" t="s">
        <v>8</v>
      </c>
      <c r="H8" s="125"/>
      <c r="I8" s="138" t="s">
        <v>1456</v>
      </c>
      <c r="J8" s="139"/>
      <c r="K8" s="140"/>
      <c r="L8" s="113" t="s">
        <v>1454</v>
      </c>
      <c r="M8" s="113" t="s">
        <v>1917</v>
      </c>
      <c r="N8" s="118" t="s">
        <v>1460</v>
      </c>
    </row>
    <row r="9" spans="2:14" ht="17.25" customHeight="1" x14ac:dyDescent="0.3">
      <c r="B9" s="137"/>
      <c r="C9" s="114"/>
      <c r="D9" s="114"/>
      <c r="E9" s="137"/>
      <c r="F9" s="114"/>
      <c r="G9" s="128"/>
      <c r="H9" s="129"/>
      <c r="I9" s="57" t="s">
        <v>1457</v>
      </c>
      <c r="J9" s="57" t="s">
        <v>1458</v>
      </c>
      <c r="K9" s="58" t="s">
        <v>1459</v>
      </c>
      <c r="L9" s="114"/>
      <c r="M9" s="114"/>
      <c r="N9" s="137"/>
    </row>
    <row r="10" spans="2:14" ht="17.25" customHeight="1" x14ac:dyDescent="0.3">
      <c r="B10" s="136"/>
      <c r="C10" s="115"/>
      <c r="D10" s="115"/>
      <c r="E10" s="136"/>
      <c r="F10" s="115"/>
      <c r="G10" s="35" t="s">
        <v>10</v>
      </c>
      <c r="H10" s="35" t="s">
        <v>9</v>
      </c>
      <c r="I10" s="35" t="s">
        <v>12</v>
      </c>
      <c r="J10" s="35" t="s">
        <v>12</v>
      </c>
      <c r="K10" s="36" t="s">
        <v>1916</v>
      </c>
      <c r="L10" s="115"/>
      <c r="M10" s="115"/>
      <c r="N10" s="136"/>
    </row>
    <row r="11" spans="2:14" ht="15" x14ac:dyDescent="0.3">
      <c r="B11" s="39">
        <v>1</v>
      </c>
      <c r="C11" s="25" t="s">
        <v>1463</v>
      </c>
      <c r="D11" s="27" t="s">
        <v>1471</v>
      </c>
      <c r="E11" s="27" t="s">
        <v>1609</v>
      </c>
      <c r="F11" s="25" t="s">
        <v>1610</v>
      </c>
      <c r="G11" s="27" t="s">
        <v>1807</v>
      </c>
      <c r="H11" s="27" t="s">
        <v>1808</v>
      </c>
      <c r="I11" s="40"/>
      <c r="J11" s="40"/>
      <c r="K11" s="41"/>
      <c r="L11" s="40">
        <v>0.2</v>
      </c>
      <c r="M11" s="39" t="str">
        <f t="shared" ref="M11:M75" si="0">IF(AND(L11&gt;=0,L11&lt;=0.5),"BAIK SEKALI",IF(AND(L11&gt;0.6,L11&lt;=1.5),"BAIK",IF(AND(L11&gt;1.5,L11&lt;=2.5),"SEDANG",IF(AND(L11&gt;2.5,L11&lt;=3.5),"RUSAK RINGAN",IF(AND(L11&gt;3.6,L11&lt;=4.5),"KRITIS",IF(AND(L11&gt;4.6,L11&lt;=5),"RUNTUH"))))))</f>
        <v>BAIK SEKALI</v>
      </c>
      <c r="N11" s="42" t="str">
        <f>IF(AND(L11&gt;=0,L11&lt;=0.5),"PEMELIHARAAN RUTIN",IF(AND(L11&gt;0.06,L11&lt;=1.5),"PEMELIHARAAN RUTIN",IF(AND(L11&gt;1.5,L11&lt;=2.5),"PERBAIKAN/REHABILITASI",IF(AND(L11&gt;2.5,L11&lt;=3.5),"REHABILITASI",IF(AND(L11&gt;3.5,L11&lt;=4.5),"PENGGANTIAN",IF(AND(L11&gt;4.6,L11&lt;=5),"PEMBANGUNAN JEMBATAN BARU",0))))))</f>
        <v>PEMELIHARAAN RUTIN</v>
      </c>
    </row>
    <row r="12" spans="2:14" ht="15" x14ac:dyDescent="0.3">
      <c r="B12" s="39">
        <f>B11+1</f>
        <v>2</v>
      </c>
      <c r="C12" s="25" t="s">
        <v>1464</v>
      </c>
      <c r="D12" s="27" t="s">
        <v>1926</v>
      </c>
      <c r="E12" s="27" t="s">
        <v>1611</v>
      </c>
      <c r="F12" s="1" t="s">
        <v>1614</v>
      </c>
      <c r="G12" s="27" t="s">
        <v>1807</v>
      </c>
      <c r="H12" s="4" t="s">
        <v>1809</v>
      </c>
      <c r="I12" s="40">
        <v>6.2</v>
      </c>
      <c r="J12" s="40">
        <v>4.5</v>
      </c>
      <c r="K12" s="41">
        <v>1</v>
      </c>
      <c r="L12" s="41">
        <v>1</v>
      </c>
      <c r="M12" s="39" t="str">
        <f t="shared" si="0"/>
        <v>BAIK</v>
      </c>
      <c r="N12" s="42" t="str">
        <f>IF(AND(L12&gt;=0,L12&lt;=0.5),"PEMELIHARAAN RUTIN",IF(AND(L12&gt;0.06,L12&lt;=1.5),"PEMELIHARAAN RUTIN *)",IF(AND(L12&gt;1.5,L12&lt;=2.5),"PERBAIKAN/REHABILITASI",IF(AND(L12&gt;2.5,L12&lt;=3.5),"REHABILITASI",IF(AND(L12&gt;3.5,L12&lt;=4.5),"PENGGANTIAN",IF(AND(L12&gt;4.6,L12&lt;=5),"PEMBANGUNAN JEMBATAN BARU",0))))))</f>
        <v>PEMELIHARAAN RUTIN *)</v>
      </c>
    </row>
    <row r="13" spans="2:14" ht="15" x14ac:dyDescent="0.3">
      <c r="B13" s="39">
        <f t="shared" ref="B13:B76" si="1">B12+1</f>
        <v>3</v>
      </c>
      <c r="C13" s="25" t="s">
        <v>1465</v>
      </c>
      <c r="D13" s="27" t="s">
        <v>1472</v>
      </c>
      <c r="E13" s="27" t="s">
        <v>1611</v>
      </c>
      <c r="F13" s="1" t="s">
        <v>1613</v>
      </c>
      <c r="G13" s="27" t="s">
        <v>1807</v>
      </c>
      <c r="H13" s="4" t="s">
        <v>1809</v>
      </c>
      <c r="I13" s="40">
        <v>6.5</v>
      </c>
      <c r="J13" s="40">
        <v>4.5999999999999996</v>
      </c>
      <c r="K13" s="41">
        <v>1</v>
      </c>
      <c r="L13" s="41">
        <v>1.2</v>
      </c>
      <c r="M13" s="39" t="str">
        <f t="shared" si="0"/>
        <v>BAIK</v>
      </c>
      <c r="N13" s="42" t="str">
        <f t="shared" ref="N13:N76" si="2">IF(AND(L13&gt;=0,L13&lt;=0.5),"PEMELIHARAAN RUTIN",IF(AND(L13&gt;0.06,L13&lt;=1.5),"PEMELIHARAAN RUTIN *)",IF(AND(L13&gt;1.5,L13&lt;=2.5),"PERBAIKAN/REHABILITASI",IF(AND(L13&gt;2.5,L13&lt;=3.5),"REHABILITASI",IF(AND(L13&gt;3.5,L13&lt;=4.5),"PENGGANTIAN",IF(AND(L13&gt;4.6,L13&lt;=5),"PEMBANGUNAN JEMBATAN BARU",0))))))</f>
        <v>PEMELIHARAAN RUTIN *)</v>
      </c>
    </row>
    <row r="14" spans="2:14" ht="15" x14ac:dyDescent="0.3">
      <c r="B14" s="39">
        <f t="shared" si="1"/>
        <v>4</v>
      </c>
      <c r="C14" s="25" t="s">
        <v>1466</v>
      </c>
      <c r="D14" s="27" t="s">
        <v>1927</v>
      </c>
      <c r="E14" s="27" t="s">
        <v>1611</v>
      </c>
      <c r="F14" s="1" t="s">
        <v>1612</v>
      </c>
      <c r="G14" s="27" t="s">
        <v>1807</v>
      </c>
      <c r="H14" s="4" t="s">
        <v>1808</v>
      </c>
      <c r="I14" s="40">
        <v>6.2</v>
      </c>
      <c r="J14" s="40">
        <v>4.5</v>
      </c>
      <c r="K14" s="41">
        <v>1</v>
      </c>
      <c r="L14" s="41">
        <v>1.4</v>
      </c>
      <c r="M14" s="39" t="str">
        <f t="shared" si="0"/>
        <v>BAIK</v>
      </c>
      <c r="N14" s="42" t="str">
        <f t="shared" si="2"/>
        <v>PEMELIHARAAN RUTIN *)</v>
      </c>
    </row>
    <row r="15" spans="2:14" ht="15" x14ac:dyDescent="0.3">
      <c r="B15" s="39">
        <f t="shared" si="1"/>
        <v>5</v>
      </c>
      <c r="C15" s="25" t="s">
        <v>1467</v>
      </c>
      <c r="D15" s="27" t="s">
        <v>1473</v>
      </c>
      <c r="E15" s="27" t="s">
        <v>1615</v>
      </c>
      <c r="F15" s="1" t="s">
        <v>1616</v>
      </c>
      <c r="G15" s="27" t="s">
        <v>1807</v>
      </c>
      <c r="H15" s="4" t="s">
        <v>1810</v>
      </c>
      <c r="I15" s="40">
        <v>48.5</v>
      </c>
      <c r="J15" s="40">
        <v>8</v>
      </c>
      <c r="K15" s="41">
        <v>2</v>
      </c>
      <c r="L15" s="41">
        <v>1</v>
      </c>
      <c r="M15" s="39" t="str">
        <f t="shared" si="0"/>
        <v>BAIK</v>
      </c>
      <c r="N15" s="42" t="str">
        <f t="shared" si="2"/>
        <v>PEMELIHARAAN RUTIN *)</v>
      </c>
    </row>
    <row r="16" spans="2:14" ht="15" x14ac:dyDescent="0.3">
      <c r="B16" s="39">
        <f t="shared" si="1"/>
        <v>6</v>
      </c>
      <c r="C16" s="25" t="s">
        <v>1468</v>
      </c>
      <c r="D16" s="27" t="s">
        <v>1474</v>
      </c>
      <c r="E16" s="27" t="s">
        <v>1617</v>
      </c>
      <c r="F16" s="1" t="s">
        <v>1618</v>
      </c>
      <c r="G16" s="27" t="s">
        <v>1811</v>
      </c>
      <c r="H16" s="4" t="s">
        <v>1812</v>
      </c>
      <c r="I16" s="40">
        <v>10.8</v>
      </c>
      <c r="J16" s="40">
        <v>5.5</v>
      </c>
      <c r="K16" s="41">
        <v>1</v>
      </c>
      <c r="L16" s="41">
        <v>1</v>
      </c>
      <c r="M16" s="39" t="str">
        <f t="shared" si="0"/>
        <v>BAIK</v>
      </c>
      <c r="N16" s="42" t="str">
        <f t="shared" si="2"/>
        <v>PEMELIHARAAN RUTIN *)</v>
      </c>
    </row>
    <row r="17" spans="2:16" ht="15" x14ac:dyDescent="0.3">
      <c r="B17" s="39">
        <f t="shared" si="1"/>
        <v>7</v>
      </c>
      <c r="C17" s="25" t="s">
        <v>1469</v>
      </c>
      <c r="D17" s="27" t="s">
        <v>1475</v>
      </c>
      <c r="E17" s="27" t="s">
        <v>1619</v>
      </c>
      <c r="F17" s="1" t="s">
        <v>1620</v>
      </c>
      <c r="G17" s="27" t="s">
        <v>1811</v>
      </c>
      <c r="H17" s="4" t="s">
        <v>1813</v>
      </c>
      <c r="I17" s="40">
        <v>6</v>
      </c>
      <c r="J17" s="40">
        <v>5</v>
      </c>
      <c r="K17" s="41">
        <v>1</v>
      </c>
      <c r="L17" s="41">
        <v>1.4</v>
      </c>
      <c r="M17" s="39" t="str">
        <f t="shared" si="0"/>
        <v>BAIK</v>
      </c>
      <c r="N17" s="42" t="str">
        <f t="shared" si="2"/>
        <v>PEMELIHARAAN RUTIN *)</v>
      </c>
    </row>
    <row r="18" spans="2:16" ht="15" x14ac:dyDescent="0.3">
      <c r="B18" s="39">
        <f t="shared" si="1"/>
        <v>8</v>
      </c>
      <c r="C18" s="26">
        <v>24001135001</v>
      </c>
      <c r="D18" s="27" t="s">
        <v>1476</v>
      </c>
      <c r="E18" s="27" t="s">
        <v>1621</v>
      </c>
      <c r="F18" s="1" t="s">
        <v>1622</v>
      </c>
      <c r="G18" s="27" t="s">
        <v>1811</v>
      </c>
      <c r="H18" s="4" t="s">
        <v>1814</v>
      </c>
      <c r="I18" s="40">
        <v>65</v>
      </c>
      <c r="J18" s="40">
        <v>9.5</v>
      </c>
      <c r="K18" s="41">
        <v>2</v>
      </c>
      <c r="L18" s="41">
        <v>1</v>
      </c>
      <c r="M18" s="39" t="str">
        <f t="shared" si="0"/>
        <v>BAIK</v>
      </c>
      <c r="N18" s="42" t="str">
        <f t="shared" si="2"/>
        <v>PEMELIHARAAN RUTIN *)</v>
      </c>
    </row>
    <row r="19" spans="2:16" ht="15" x14ac:dyDescent="0.3">
      <c r="B19" s="39">
        <f t="shared" si="1"/>
        <v>9</v>
      </c>
      <c r="C19" s="26">
        <v>24002001</v>
      </c>
      <c r="D19" s="27" t="s">
        <v>1477</v>
      </c>
      <c r="E19" s="27" t="s">
        <v>1623</v>
      </c>
      <c r="F19" s="1" t="s">
        <v>1624</v>
      </c>
      <c r="G19" s="4" t="s">
        <v>1815</v>
      </c>
      <c r="H19" s="4" t="s">
        <v>1816</v>
      </c>
      <c r="I19" s="40">
        <v>6.2</v>
      </c>
      <c r="J19" s="40">
        <v>4.2</v>
      </c>
      <c r="K19" s="41">
        <v>1</v>
      </c>
      <c r="L19" s="41">
        <v>1.4</v>
      </c>
      <c r="M19" s="39" t="str">
        <f t="shared" si="0"/>
        <v>BAIK</v>
      </c>
      <c r="N19" s="42" t="str">
        <f t="shared" si="2"/>
        <v>PEMELIHARAAN RUTIN *)</v>
      </c>
    </row>
    <row r="20" spans="2:16" ht="15" x14ac:dyDescent="0.3">
      <c r="B20" s="39">
        <f t="shared" si="1"/>
        <v>10</v>
      </c>
      <c r="C20" s="26">
        <v>24002002</v>
      </c>
      <c r="D20" s="27" t="s">
        <v>1478</v>
      </c>
      <c r="E20" s="27" t="s">
        <v>1623</v>
      </c>
      <c r="F20" s="1" t="s">
        <v>1625</v>
      </c>
      <c r="G20" s="4" t="s">
        <v>1815</v>
      </c>
      <c r="H20" s="4" t="s">
        <v>1817</v>
      </c>
      <c r="I20" s="40">
        <v>6.5</v>
      </c>
      <c r="J20" s="40">
        <v>4.3499999999999996</v>
      </c>
      <c r="K20" s="41">
        <v>1</v>
      </c>
      <c r="L20" s="41">
        <v>1.2</v>
      </c>
      <c r="M20" s="39" t="str">
        <f t="shared" si="0"/>
        <v>BAIK</v>
      </c>
      <c r="N20" s="42" t="str">
        <f t="shared" si="2"/>
        <v>PEMELIHARAAN RUTIN *)</v>
      </c>
    </row>
    <row r="21" spans="2:16" ht="15" x14ac:dyDescent="0.3">
      <c r="B21" s="39">
        <f t="shared" si="1"/>
        <v>11</v>
      </c>
      <c r="C21" s="26">
        <v>24002003</v>
      </c>
      <c r="D21" s="27" t="s">
        <v>1479</v>
      </c>
      <c r="E21" s="27" t="s">
        <v>1623</v>
      </c>
      <c r="F21" s="1" t="s">
        <v>1626</v>
      </c>
      <c r="G21" s="4" t="s">
        <v>1815</v>
      </c>
      <c r="H21" s="4" t="s">
        <v>1817</v>
      </c>
      <c r="I21" s="40">
        <v>20.3</v>
      </c>
      <c r="J21" s="40">
        <v>4</v>
      </c>
      <c r="K21" s="41">
        <v>1</v>
      </c>
      <c r="L21" s="41">
        <v>4.8</v>
      </c>
      <c r="M21" s="39" t="str">
        <f t="shared" si="0"/>
        <v>RUNTUH</v>
      </c>
      <c r="N21" s="42" t="str">
        <f t="shared" si="2"/>
        <v>PEMBANGUNAN JEMBATAN BARU</v>
      </c>
    </row>
    <row r="22" spans="2:16" s="51" customFormat="1" ht="15" x14ac:dyDescent="0.3">
      <c r="B22" s="43">
        <f t="shared" si="1"/>
        <v>12</v>
      </c>
      <c r="C22" s="44">
        <v>24002004</v>
      </c>
      <c r="D22" s="45" t="s">
        <v>1480</v>
      </c>
      <c r="E22" s="45" t="s">
        <v>1623</v>
      </c>
      <c r="F22" s="46" t="s">
        <v>1627</v>
      </c>
      <c r="G22" s="47" t="s">
        <v>1815</v>
      </c>
      <c r="H22" s="47" t="s">
        <v>1817</v>
      </c>
      <c r="I22" s="48">
        <v>12.5</v>
      </c>
      <c r="J22" s="48">
        <v>4</v>
      </c>
      <c r="K22" s="49">
        <v>1</v>
      </c>
      <c r="L22" s="49">
        <v>1.8</v>
      </c>
      <c r="M22" s="43" t="str">
        <f t="shared" si="0"/>
        <v>SEDANG</v>
      </c>
      <c r="N22" s="50" t="str">
        <f t="shared" si="2"/>
        <v>PERBAIKAN/REHABILITASI</v>
      </c>
      <c r="P22" s="51">
        <v>1</v>
      </c>
    </row>
    <row r="23" spans="2:16" ht="15" x14ac:dyDescent="0.3">
      <c r="B23" s="39">
        <f t="shared" si="1"/>
        <v>13</v>
      </c>
      <c r="C23" s="26">
        <v>24003001</v>
      </c>
      <c r="D23" s="27" t="s">
        <v>1481</v>
      </c>
      <c r="E23" s="27" t="s">
        <v>1628</v>
      </c>
      <c r="F23" s="1" t="s">
        <v>1629</v>
      </c>
      <c r="G23" s="4" t="s">
        <v>1815</v>
      </c>
      <c r="H23" s="4" t="s">
        <v>1818</v>
      </c>
      <c r="I23" s="40">
        <v>10</v>
      </c>
      <c r="J23" s="40">
        <v>4.2</v>
      </c>
      <c r="K23" s="41">
        <v>1</v>
      </c>
      <c r="L23" s="41">
        <v>1.4</v>
      </c>
      <c r="M23" s="39" t="str">
        <f t="shared" si="0"/>
        <v>BAIK</v>
      </c>
      <c r="N23" s="42" t="str">
        <f t="shared" si="2"/>
        <v>PEMELIHARAAN RUTIN *)</v>
      </c>
    </row>
    <row r="24" spans="2:16" ht="15" x14ac:dyDescent="0.3">
      <c r="B24" s="39">
        <f t="shared" si="1"/>
        <v>14</v>
      </c>
      <c r="C24" s="26">
        <v>24003002</v>
      </c>
      <c r="D24" s="27" t="s">
        <v>1482</v>
      </c>
      <c r="E24" s="27" t="s">
        <v>1628</v>
      </c>
      <c r="F24" s="1" t="s">
        <v>1630</v>
      </c>
      <c r="G24" s="4" t="s">
        <v>1815</v>
      </c>
      <c r="H24" s="4" t="s">
        <v>1818</v>
      </c>
      <c r="I24" s="40">
        <v>7.2</v>
      </c>
      <c r="J24" s="40">
        <v>5.6</v>
      </c>
      <c r="K24" s="41">
        <v>1</v>
      </c>
      <c r="L24" s="41">
        <v>1.2</v>
      </c>
      <c r="M24" s="39" t="str">
        <f t="shared" si="0"/>
        <v>BAIK</v>
      </c>
      <c r="N24" s="42" t="str">
        <f t="shared" si="2"/>
        <v>PEMELIHARAAN RUTIN *)</v>
      </c>
    </row>
    <row r="25" spans="2:16" ht="15" x14ac:dyDescent="0.3">
      <c r="B25" s="39">
        <f t="shared" si="1"/>
        <v>15</v>
      </c>
      <c r="C25" s="26">
        <v>24003003</v>
      </c>
      <c r="D25" s="27" t="s">
        <v>1483</v>
      </c>
      <c r="E25" s="27" t="s">
        <v>1628</v>
      </c>
      <c r="F25" s="1" t="s">
        <v>1631</v>
      </c>
      <c r="G25" s="4" t="s">
        <v>1815</v>
      </c>
      <c r="H25" s="4" t="s">
        <v>1818</v>
      </c>
      <c r="I25" s="40">
        <v>7.1</v>
      </c>
      <c r="J25" s="40">
        <v>5.6</v>
      </c>
      <c r="K25" s="41">
        <v>1</v>
      </c>
      <c r="L25" s="41">
        <v>1</v>
      </c>
      <c r="M25" s="39" t="str">
        <f t="shared" si="0"/>
        <v>BAIK</v>
      </c>
      <c r="N25" s="42" t="str">
        <f t="shared" si="2"/>
        <v>PEMELIHARAAN RUTIN *)</v>
      </c>
    </row>
    <row r="26" spans="2:16" ht="15" x14ac:dyDescent="0.3">
      <c r="B26" s="39">
        <f t="shared" si="1"/>
        <v>16</v>
      </c>
      <c r="C26" s="26">
        <v>24003004</v>
      </c>
      <c r="D26" s="27" t="s">
        <v>1484</v>
      </c>
      <c r="E26" s="27" t="s">
        <v>1628</v>
      </c>
      <c r="F26" s="1" t="s">
        <v>1632</v>
      </c>
      <c r="G26" s="4" t="s">
        <v>1815</v>
      </c>
      <c r="H26" s="4" t="s">
        <v>1818</v>
      </c>
      <c r="I26" s="40">
        <v>10.8</v>
      </c>
      <c r="J26" s="40">
        <v>5.7</v>
      </c>
      <c r="K26" s="41">
        <v>1</v>
      </c>
      <c r="L26" s="41">
        <v>1.4</v>
      </c>
      <c r="M26" s="39" t="str">
        <f t="shared" si="0"/>
        <v>BAIK</v>
      </c>
      <c r="N26" s="42" t="str">
        <f t="shared" si="2"/>
        <v>PEMELIHARAAN RUTIN *)</v>
      </c>
    </row>
    <row r="27" spans="2:16" ht="15" x14ac:dyDescent="0.3">
      <c r="B27" s="39">
        <f t="shared" si="1"/>
        <v>17</v>
      </c>
      <c r="C27" s="26">
        <v>24003005</v>
      </c>
      <c r="D27" s="27" t="s">
        <v>1485</v>
      </c>
      <c r="E27" s="27" t="s">
        <v>1628</v>
      </c>
      <c r="F27" s="1" t="s">
        <v>1633</v>
      </c>
      <c r="G27" s="4" t="s">
        <v>1819</v>
      </c>
      <c r="H27" s="4" t="s">
        <v>1820</v>
      </c>
      <c r="I27" s="40">
        <v>17.100000000000001</v>
      </c>
      <c r="J27" s="40">
        <v>5.9</v>
      </c>
      <c r="K27" s="41">
        <v>1</v>
      </c>
      <c r="L27" s="41">
        <v>1.4</v>
      </c>
      <c r="M27" s="39" t="str">
        <f t="shared" si="0"/>
        <v>BAIK</v>
      </c>
      <c r="N27" s="42" t="str">
        <f t="shared" si="2"/>
        <v>PEMELIHARAAN RUTIN *)</v>
      </c>
    </row>
    <row r="28" spans="2:16" s="51" customFormat="1" ht="15" x14ac:dyDescent="0.3">
      <c r="B28" s="43">
        <f t="shared" si="1"/>
        <v>18</v>
      </c>
      <c r="C28" s="44">
        <v>24003006</v>
      </c>
      <c r="D28" s="45" t="s">
        <v>1486</v>
      </c>
      <c r="E28" s="45" t="s">
        <v>1628</v>
      </c>
      <c r="F28" s="46" t="s">
        <v>1634</v>
      </c>
      <c r="G28" s="47" t="s">
        <v>1819</v>
      </c>
      <c r="H28" s="47" t="s">
        <v>1820</v>
      </c>
      <c r="I28" s="48">
        <v>10.9</v>
      </c>
      <c r="J28" s="48">
        <v>4.8</v>
      </c>
      <c r="K28" s="49">
        <v>1</v>
      </c>
      <c r="L28" s="49">
        <v>2.2000000000000002</v>
      </c>
      <c r="M28" s="43" t="str">
        <f t="shared" si="0"/>
        <v>SEDANG</v>
      </c>
      <c r="N28" s="50" t="str">
        <f t="shared" si="2"/>
        <v>PERBAIKAN/REHABILITASI</v>
      </c>
      <c r="P28" s="51">
        <v>2</v>
      </c>
    </row>
    <row r="29" spans="2:16" s="51" customFormat="1" ht="12.6" customHeight="1" x14ac:dyDescent="0.3">
      <c r="B29" s="43">
        <f t="shared" si="1"/>
        <v>19</v>
      </c>
      <c r="C29" s="44">
        <v>24004001</v>
      </c>
      <c r="D29" s="45" t="s">
        <v>1487</v>
      </c>
      <c r="E29" s="45" t="s">
        <v>1635</v>
      </c>
      <c r="F29" s="46" t="s">
        <v>1636</v>
      </c>
      <c r="G29" s="47" t="s">
        <v>1815</v>
      </c>
      <c r="H29" s="47" t="s">
        <v>1821</v>
      </c>
      <c r="I29" s="48">
        <v>17.8</v>
      </c>
      <c r="J29" s="48">
        <v>5.7</v>
      </c>
      <c r="K29" s="49">
        <v>1</v>
      </c>
      <c r="L29" s="49">
        <v>1.8</v>
      </c>
      <c r="M29" s="43" t="str">
        <f t="shared" si="0"/>
        <v>SEDANG</v>
      </c>
      <c r="N29" s="50" t="str">
        <f t="shared" si="2"/>
        <v>PERBAIKAN/REHABILITASI</v>
      </c>
      <c r="P29" s="51">
        <v>3</v>
      </c>
    </row>
    <row r="30" spans="2:16" ht="15" x14ac:dyDescent="0.3">
      <c r="B30" s="39">
        <f t="shared" si="1"/>
        <v>20</v>
      </c>
      <c r="C30" s="26">
        <v>24004002</v>
      </c>
      <c r="D30" s="27" t="s">
        <v>1488</v>
      </c>
      <c r="E30" s="27" t="s">
        <v>1635</v>
      </c>
      <c r="F30" s="1" t="s">
        <v>1637</v>
      </c>
      <c r="G30" s="4" t="s">
        <v>1815</v>
      </c>
      <c r="H30" s="4" t="s">
        <v>1821</v>
      </c>
      <c r="I30" s="40">
        <v>17</v>
      </c>
      <c r="J30" s="40">
        <v>5.7</v>
      </c>
      <c r="K30" s="41">
        <v>1</v>
      </c>
      <c r="L30" s="41">
        <v>1.2</v>
      </c>
      <c r="M30" s="39" t="str">
        <f t="shared" si="0"/>
        <v>BAIK</v>
      </c>
      <c r="N30" s="42" t="str">
        <f t="shared" si="2"/>
        <v>PEMELIHARAAN RUTIN *)</v>
      </c>
    </row>
    <row r="31" spans="2:16" ht="15" x14ac:dyDescent="0.3">
      <c r="B31" s="39">
        <f t="shared" si="1"/>
        <v>21</v>
      </c>
      <c r="C31" s="26">
        <v>24005001</v>
      </c>
      <c r="D31" s="27" t="s">
        <v>1489</v>
      </c>
      <c r="E31" s="27" t="s">
        <v>1638</v>
      </c>
      <c r="F31" s="1" t="s">
        <v>1639</v>
      </c>
      <c r="G31" s="4" t="s">
        <v>1822</v>
      </c>
      <c r="H31" s="4" t="s">
        <v>1823</v>
      </c>
      <c r="I31" s="40">
        <v>7.3</v>
      </c>
      <c r="J31" s="40">
        <v>5.5</v>
      </c>
      <c r="K31" s="41">
        <v>1</v>
      </c>
      <c r="L31" s="41">
        <v>1</v>
      </c>
      <c r="M31" s="39" t="str">
        <f t="shared" si="0"/>
        <v>BAIK</v>
      </c>
      <c r="N31" s="42" t="str">
        <f t="shared" si="2"/>
        <v>PEMELIHARAAN RUTIN *)</v>
      </c>
    </row>
    <row r="32" spans="2:16" s="51" customFormat="1" ht="15" x14ac:dyDescent="0.3">
      <c r="B32" s="43">
        <f t="shared" si="1"/>
        <v>22</v>
      </c>
      <c r="C32" s="44">
        <v>24006001</v>
      </c>
      <c r="D32" s="45" t="s">
        <v>1490</v>
      </c>
      <c r="E32" s="45" t="s">
        <v>1640</v>
      </c>
      <c r="F32" s="46" t="s">
        <v>1641</v>
      </c>
      <c r="G32" s="47" t="s">
        <v>1822</v>
      </c>
      <c r="H32" s="47" t="s">
        <v>1823</v>
      </c>
      <c r="I32" s="48">
        <v>20</v>
      </c>
      <c r="J32" s="48">
        <v>6</v>
      </c>
      <c r="K32" s="49">
        <v>1</v>
      </c>
      <c r="L32" s="49">
        <v>1.6</v>
      </c>
      <c r="M32" s="43" t="str">
        <f t="shared" si="0"/>
        <v>SEDANG</v>
      </c>
      <c r="N32" s="50" t="str">
        <f t="shared" si="2"/>
        <v>PERBAIKAN/REHABILITASI</v>
      </c>
      <c r="P32" s="51">
        <v>4</v>
      </c>
    </row>
    <row r="33" spans="2:17" ht="15" x14ac:dyDescent="0.3">
      <c r="B33" s="39">
        <f t="shared" si="1"/>
        <v>23</v>
      </c>
      <c r="C33" s="26">
        <v>24006002</v>
      </c>
      <c r="D33" s="27" t="s">
        <v>1491</v>
      </c>
      <c r="E33" s="27" t="s">
        <v>1640</v>
      </c>
      <c r="F33" s="1" t="s">
        <v>1642</v>
      </c>
      <c r="G33" s="4" t="s">
        <v>1822</v>
      </c>
      <c r="H33" s="4" t="s">
        <v>1824</v>
      </c>
      <c r="I33" s="40">
        <v>17</v>
      </c>
      <c r="J33" s="40">
        <v>5.7</v>
      </c>
      <c r="K33" s="41">
        <v>1</v>
      </c>
      <c r="L33" s="41">
        <v>1.2</v>
      </c>
      <c r="M33" s="39" t="str">
        <f t="shared" si="0"/>
        <v>BAIK</v>
      </c>
      <c r="N33" s="42" t="str">
        <f t="shared" si="2"/>
        <v>PEMELIHARAAN RUTIN *)</v>
      </c>
    </row>
    <row r="34" spans="2:17" ht="15" x14ac:dyDescent="0.3">
      <c r="B34" s="39">
        <f t="shared" si="1"/>
        <v>24</v>
      </c>
      <c r="C34" s="26">
        <v>24006003</v>
      </c>
      <c r="D34" s="27" t="s">
        <v>1492</v>
      </c>
      <c r="E34" s="27" t="s">
        <v>1640</v>
      </c>
      <c r="F34" s="1" t="s">
        <v>1643</v>
      </c>
      <c r="G34" s="4" t="s">
        <v>1822</v>
      </c>
      <c r="H34" s="4" t="s">
        <v>1823</v>
      </c>
      <c r="I34" s="40" t="s">
        <v>1940</v>
      </c>
      <c r="J34" s="40" t="s">
        <v>1940</v>
      </c>
      <c r="K34" s="41">
        <v>1</v>
      </c>
      <c r="L34" s="41">
        <v>5</v>
      </c>
      <c r="M34" s="39" t="str">
        <f t="shared" si="0"/>
        <v>RUNTUH</v>
      </c>
      <c r="N34" s="42" t="str">
        <f t="shared" si="2"/>
        <v>PEMBANGUNAN JEMBATAN BARU</v>
      </c>
    </row>
    <row r="35" spans="2:17" s="51" customFormat="1" ht="15" x14ac:dyDescent="0.3">
      <c r="B35" s="43">
        <f t="shared" si="1"/>
        <v>25</v>
      </c>
      <c r="C35" s="44">
        <v>24007001</v>
      </c>
      <c r="D35" s="45" t="s">
        <v>1493</v>
      </c>
      <c r="E35" s="45" t="s">
        <v>1644</v>
      </c>
      <c r="F35" s="46" t="s">
        <v>1645</v>
      </c>
      <c r="G35" s="47" t="s">
        <v>1822</v>
      </c>
      <c r="H35" s="47" t="s">
        <v>1825</v>
      </c>
      <c r="I35" s="48">
        <v>13.85</v>
      </c>
      <c r="J35" s="48">
        <v>5.85</v>
      </c>
      <c r="K35" s="49">
        <v>1</v>
      </c>
      <c r="L35" s="49">
        <v>1.6</v>
      </c>
      <c r="M35" s="43" t="str">
        <f t="shared" si="0"/>
        <v>SEDANG</v>
      </c>
      <c r="N35" s="50" t="str">
        <f t="shared" si="2"/>
        <v>PERBAIKAN/REHABILITASI</v>
      </c>
      <c r="P35" s="51">
        <v>5</v>
      </c>
    </row>
    <row r="36" spans="2:17" ht="15" x14ac:dyDescent="0.3">
      <c r="B36" s="39">
        <f t="shared" si="1"/>
        <v>26</v>
      </c>
      <c r="C36" s="26">
        <v>24010001</v>
      </c>
      <c r="D36" s="27" t="s">
        <v>1494</v>
      </c>
      <c r="E36" s="27" t="s">
        <v>1646</v>
      </c>
      <c r="F36" s="1" t="s">
        <v>1647</v>
      </c>
      <c r="G36" s="4" t="s">
        <v>1826</v>
      </c>
      <c r="H36" s="4" t="s">
        <v>1827</v>
      </c>
      <c r="I36" s="40">
        <v>10.6</v>
      </c>
      <c r="J36" s="40">
        <v>5.3</v>
      </c>
      <c r="K36" s="41">
        <v>1</v>
      </c>
      <c r="L36" s="41">
        <v>0.8</v>
      </c>
      <c r="M36" s="39" t="str">
        <f t="shared" si="0"/>
        <v>BAIK</v>
      </c>
      <c r="N36" s="42" t="str">
        <f t="shared" si="2"/>
        <v>PEMELIHARAAN RUTIN *)</v>
      </c>
    </row>
    <row r="37" spans="2:17" s="51" customFormat="1" ht="15" x14ac:dyDescent="0.3">
      <c r="B37" s="43">
        <f t="shared" si="1"/>
        <v>27</v>
      </c>
      <c r="C37" s="44">
        <v>24012001</v>
      </c>
      <c r="D37" s="45" t="s">
        <v>1495</v>
      </c>
      <c r="E37" s="45" t="s">
        <v>1648</v>
      </c>
      <c r="F37" s="46" t="s">
        <v>1649</v>
      </c>
      <c r="G37" s="47" t="s">
        <v>1828</v>
      </c>
      <c r="H37" s="47" t="s">
        <v>1829</v>
      </c>
      <c r="I37" s="48">
        <v>6.9</v>
      </c>
      <c r="J37" s="48">
        <v>6.1</v>
      </c>
      <c r="K37" s="49">
        <v>1</v>
      </c>
      <c r="L37" s="49">
        <v>1.6</v>
      </c>
      <c r="M37" s="43" t="str">
        <f t="shared" si="0"/>
        <v>SEDANG</v>
      </c>
      <c r="N37" s="50" t="str">
        <f t="shared" si="2"/>
        <v>PERBAIKAN/REHABILITASI</v>
      </c>
      <c r="P37" s="51">
        <v>6</v>
      </c>
    </row>
    <row r="38" spans="2:17" ht="15" x14ac:dyDescent="0.3">
      <c r="B38" s="39">
        <f t="shared" si="1"/>
        <v>28</v>
      </c>
      <c r="C38" s="26">
        <v>24012002</v>
      </c>
      <c r="D38" s="27" t="s">
        <v>1496</v>
      </c>
      <c r="E38" s="27" t="s">
        <v>1648</v>
      </c>
      <c r="F38" s="1" t="s">
        <v>1650</v>
      </c>
      <c r="G38" s="4" t="s">
        <v>1828</v>
      </c>
      <c r="H38" s="4" t="s">
        <v>1829</v>
      </c>
      <c r="I38" s="40">
        <v>10.7</v>
      </c>
      <c r="J38" s="40">
        <v>5.6</v>
      </c>
      <c r="K38" s="41">
        <v>1</v>
      </c>
      <c r="L38" s="41">
        <v>2.6</v>
      </c>
      <c r="M38" s="39" t="str">
        <f t="shared" si="0"/>
        <v>RUSAK RINGAN</v>
      </c>
      <c r="N38" s="42" t="str">
        <f t="shared" si="2"/>
        <v>REHABILITASI</v>
      </c>
      <c r="Q38" s="32">
        <v>1</v>
      </c>
    </row>
    <row r="39" spans="2:17" ht="15" x14ac:dyDescent="0.3">
      <c r="B39" s="39">
        <f t="shared" si="1"/>
        <v>29</v>
      </c>
      <c r="C39" s="26">
        <v>24012003</v>
      </c>
      <c r="D39" s="27" t="s">
        <v>1497</v>
      </c>
      <c r="E39" s="27" t="s">
        <v>1648</v>
      </c>
      <c r="F39" s="1" t="s">
        <v>1651</v>
      </c>
      <c r="G39" s="4" t="s">
        <v>1828</v>
      </c>
      <c r="H39" s="4" t="s">
        <v>1830</v>
      </c>
      <c r="I39" s="40">
        <v>17.5</v>
      </c>
      <c r="J39" s="40">
        <v>5.7</v>
      </c>
      <c r="K39" s="41">
        <v>1</v>
      </c>
      <c r="L39" s="41">
        <v>2</v>
      </c>
      <c r="M39" s="39" t="str">
        <f t="shared" si="0"/>
        <v>SEDANG</v>
      </c>
      <c r="N39" s="42" t="str">
        <f t="shared" si="2"/>
        <v>PERBAIKAN/REHABILITASI</v>
      </c>
      <c r="P39" s="32">
        <v>7</v>
      </c>
    </row>
    <row r="40" spans="2:17" ht="15" x14ac:dyDescent="0.3">
      <c r="B40" s="39">
        <f t="shared" si="1"/>
        <v>30</v>
      </c>
      <c r="C40" s="26">
        <v>24012004</v>
      </c>
      <c r="D40" s="27" t="s">
        <v>1498</v>
      </c>
      <c r="E40" s="27" t="s">
        <v>1648</v>
      </c>
      <c r="F40" s="1" t="s">
        <v>1652</v>
      </c>
      <c r="G40" s="4" t="s">
        <v>1828</v>
      </c>
      <c r="H40" s="4" t="s">
        <v>1830</v>
      </c>
      <c r="I40" s="40">
        <v>9.5</v>
      </c>
      <c r="J40" s="40">
        <v>5.7</v>
      </c>
      <c r="K40" s="41">
        <v>1</v>
      </c>
      <c r="L40" s="41">
        <v>3</v>
      </c>
      <c r="M40" s="39" t="str">
        <f t="shared" si="0"/>
        <v>RUSAK RINGAN</v>
      </c>
      <c r="N40" s="42" t="str">
        <f t="shared" si="2"/>
        <v>REHABILITASI</v>
      </c>
      <c r="Q40" s="32">
        <v>2</v>
      </c>
    </row>
    <row r="41" spans="2:17" ht="15" x14ac:dyDescent="0.3">
      <c r="B41" s="39">
        <f t="shared" si="1"/>
        <v>31</v>
      </c>
      <c r="C41" s="26">
        <v>24012005</v>
      </c>
      <c r="D41" s="27" t="s">
        <v>1499</v>
      </c>
      <c r="E41" s="27" t="s">
        <v>1648</v>
      </c>
      <c r="F41" s="1" t="s">
        <v>1653</v>
      </c>
      <c r="G41" s="4" t="s">
        <v>1828</v>
      </c>
      <c r="H41" s="4" t="s">
        <v>1831</v>
      </c>
      <c r="I41" s="40">
        <v>10.8</v>
      </c>
      <c r="J41" s="40">
        <v>5.6</v>
      </c>
      <c r="K41" s="41">
        <v>1</v>
      </c>
      <c r="L41" s="41">
        <v>1.2</v>
      </c>
      <c r="M41" s="39" t="str">
        <f t="shared" si="0"/>
        <v>BAIK</v>
      </c>
      <c r="N41" s="42" t="str">
        <f t="shared" si="2"/>
        <v>PEMELIHARAAN RUTIN *)</v>
      </c>
    </row>
    <row r="42" spans="2:17" ht="15" x14ac:dyDescent="0.3">
      <c r="B42" s="39">
        <f t="shared" si="1"/>
        <v>32</v>
      </c>
      <c r="C42" s="26">
        <v>24012006</v>
      </c>
      <c r="D42" s="27" t="s">
        <v>1500</v>
      </c>
      <c r="E42" s="27" t="s">
        <v>1648</v>
      </c>
      <c r="F42" s="1" t="s">
        <v>1654</v>
      </c>
      <c r="G42" s="4" t="s">
        <v>1828</v>
      </c>
      <c r="H42" s="4" t="s">
        <v>1831</v>
      </c>
      <c r="I42" s="40">
        <v>17</v>
      </c>
      <c r="J42" s="40">
        <v>5.8</v>
      </c>
      <c r="K42" s="41">
        <v>1</v>
      </c>
      <c r="L42" s="41">
        <v>1</v>
      </c>
      <c r="M42" s="39" t="str">
        <f t="shared" si="0"/>
        <v>BAIK</v>
      </c>
      <c r="N42" s="42" t="str">
        <f t="shared" si="2"/>
        <v>PEMELIHARAAN RUTIN *)</v>
      </c>
    </row>
    <row r="43" spans="2:17" ht="15" x14ac:dyDescent="0.3">
      <c r="B43" s="39">
        <f t="shared" si="1"/>
        <v>33</v>
      </c>
      <c r="C43" s="26">
        <v>24012007</v>
      </c>
      <c r="D43" s="27" t="s">
        <v>1501</v>
      </c>
      <c r="E43" s="27" t="s">
        <v>1648</v>
      </c>
      <c r="F43" s="1" t="s">
        <v>1655</v>
      </c>
      <c r="G43" s="4" t="s">
        <v>1828</v>
      </c>
      <c r="H43" s="4" t="s">
        <v>1831</v>
      </c>
      <c r="I43" s="40">
        <v>11</v>
      </c>
      <c r="J43" s="40">
        <v>5.6</v>
      </c>
      <c r="K43" s="41">
        <v>1</v>
      </c>
      <c r="L43" s="41">
        <v>2.8</v>
      </c>
      <c r="M43" s="39" t="str">
        <f t="shared" si="0"/>
        <v>RUSAK RINGAN</v>
      </c>
      <c r="N43" s="42" t="str">
        <f t="shared" si="2"/>
        <v>REHABILITASI</v>
      </c>
      <c r="Q43" s="32">
        <v>3</v>
      </c>
    </row>
    <row r="44" spans="2:17" ht="15" x14ac:dyDescent="0.3">
      <c r="B44" s="39">
        <f t="shared" si="1"/>
        <v>34</v>
      </c>
      <c r="C44" s="26">
        <v>24012008</v>
      </c>
      <c r="D44" s="27" t="s">
        <v>1502</v>
      </c>
      <c r="E44" s="27" t="s">
        <v>1648</v>
      </c>
      <c r="F44" s="1" t="s">
        <v>1656</v>
      </c>
      <c r="G44" s="4" t="s">
        <v>1828</v>
      </c>
      <c r="H44" s="4" t="s">
        <v>1831</v>
      </c>
      <c r="I44" s="40">
        <v>10.9</v>
      </c>
      <c r="J44" s="40">
        <v>5.6</v>
      </c>
      <c r="K44" s="41">
        <v>1</v>
      </c>
      <c r="L44" s="41">
        <v>3.4</v>
      </c>
      <c r="M44" s="39" t="str">
        <f t="shared" si="0"/>
        <v>RUSAK RINGAN</v>
      </c>
      <c r="N44" s="42" t="str">
        <f t="shared" si="2"/>
        <v>REHABILITASI</v>
      </c>
      <c r="Q44" s="32">
        <v>4</v>
      </c>
    </row>
    <row r="45" spans="2:17" ht="15" x14ac:dyDescent="0.3">
      <c r="B45" s="39">
        <f t="shared" si="1"/>
        <v>35</v>
      </c>
      <c r="C45" s="26">
        <v>24012009</v>
      </c>
      <c r="D45" s="27" t="s">
        <v>1503</v>
      </c>
      <c r="E45" s="27" t="s">
        <v>1648</v>
      </c>
      <c r="F45" s="1" t="s">
        <v>1657</v>
      </c>
      <c r="G45" s="4" t="s">
        <v>1828</v>
      </c>
      <c r="H45" s="4" t="s">
        <v>1831</v>
      </c>
      <c r="I45" s="40">
        <v>17</v>
      </c>
      <c r="J45" s="40">
        <v>5.58</v>
      </c>
      <c r="K45" s="41">
        <v>1</v>
      </c>
      <c r="L45" s="41">
        <v>1.6</v>
      </c>
      <c r="M45" s="39" t="str">
        <f t="shared" si="0"/>
        <v>SEDANG</v>
      </c>
      <c r="N45" s="42" t="str">
        <f t="shared" si="2"/>
        <v>PERBAIKAN/REHABILITASI</v>
      </c>
      <c r="P45" s="32">
        <v>8</v>
      </c>
    </row>
    <row r="46" spans="2:17" ht="15" x14ac:dyDescent="0.3">
      <c r="B46" s="39">
        <f t="shared" si="1"/>
        <v>36</v>
      </c>
      <c r="C46" s="26">
        <v>24013001</v>
      </c>
      <c r="D46" s="27" t="s">
        <v>1504</v>
      </c>
      <c r="E46" s="27" t="s">
        <v>1658</v>
      </c>
      <c r="F46" s="1" t="s">
        <v>1659</v>
      </c>
      <c r="G46" s="4" t="s">
        <v>1832</v>
      </c>
      <c r="H46" s="4" t="s">
        <v>1833</v>
      </c>
      <c r="I46" s="40">
        <v>18</v>
      </c>
      <c r="J46" s="40">
        <v>5.6</v>
      </c>
      <c r="K46" s="41">
        <v>1</v>
      </c>
      <c r="L46" s="41">
        <v>1.4</v>
      </c>
      <c r="M46" s="39" t="str">
        <f t="shared" si="0"/>
        <v>BAIK</v>
      </c>
      <c r="N46" s="42" t="str">
        <f t="shared" si="2"/>
        <v>PEMELIHARAAN RUTIN *)</v>
      </c>
    </row>
    <row r="47" spans="2:17" ht="15" x14ac:dyDescent="0.3">
      <c r="B47" s="39">
        <f t="shared" si="1"/>
        <v>37</v>
      </c>
      <c r="C47" s="26">
        <v>24013002</v>
      </c>
      <c r="D47" s="27" t="s">
        <v>1505</v>
      </c>
      <c r="E47" s="27" t="s">
        <v>1658</v>
      </c>
      <c r="F47" s="1" t="s">
        <v>1660</v>
      </c>
      <c r="G47" s="4" t="s">
        <v>1832</v>
      </c>
      <c r="H47" s="4" t="s">
        <v>1833</v>
      </c>
      <c r="I47" s="40">
        <v>10.9</v>
      </c>
      <c r="J47" s="40">
        <v>5.8</v>
      </c>
      <c r="K47" s="41">
        <v>1</v>
      </c>
      <c r="L47" s="41">
        <v>1</v>
      </c>
      <c r="M47" s="39" t="str">
        <f t="shared" si="0"/>
        <v>BAIK</v>
      </c>
      <c r="N47" s="42" t="str">
        <f t="shared" si="2"/>
        <v>PEMELIHARAAN RUTIN *)</v>
      </c>
    </row>
    <row r="48" spans="2:17" ht="15" x14ac:dyDescent="0.3">
      <c r="B48" s="39">
        <f t="shared" si="1"/>
        <v>38</v>
      </c>
      <c r="C48" s="26">
        <v>24014001</v>
      </c>
      <c r="D48" s="27" t="s">
        <v>1506</v>
      </c>
      <c r="E48" s="27" t="s">
        <v>1661</v>
      </c>
      <c r="F48" s="1" t="s">
        <v>1662</v>
      </c>
      <c r="G48" s="4" t="s">
        <v>1828</v>
      </c>
      <c r="H48" s="4" t="s">
        <v>1834</v>
      </c>
      <c r="I48" s="40">
        <v>14.3</v>
      </c>
      <c r="J48" s="40">
        <v>5.5</v>
      </c>
      <c r="K48" s="41">
        <v>1</v>
      </c>
      <c r="L48" s="41">
        <v>1</v>
      </c>
      <c r="M48" s="39" t="str">
        <f t="shared" si="0"/>
        <v>BAIK</v>
      </c>
      <c r="N48" s="42" t="str">
        <f t="shared" si="2"/>
        <v>PEMELIHARAAN RUTIN *)</v>
      </c>
    </row>
    <row r="49" spans="2:17" ht="15" x14ac:dyDescent="0.3">
      <c r="B49" s="39">
        <f t="shared" si="1"/>
        <v>39</v>
      </c>
      <c r="C49" s="26">
        <v>24014002</v>
      </c>
      <c r="D49" s="27" t="s">
        <v>1507</v>
      </c>
      <c r="E49" s="27" t="s">
        <v>1661</v>
      </c>
      <c r="F49" s="1" t="s">
        <v>1663</v>
      </c>
      <c r="G49" s="4" t="s">
        <v>1828</v>
      </c>
      <c r="H49" s="4" t="s">
        <v>1834</v>
      </c>
      <c r="I49" s="40">
        <v>11.8</v>
      </c>
      <c r="J49" s="40">
        <v>5.6</v>
      </c>
      <c r="K49" s="41">
        <v>1</v>
      </c>
      <c r="L49" s="41">
        <v>1.4</v>
      </c>
      <c r="M49" s="39" t="str">
        <f t="shared" si="0"/>
        <v>BAIK</v>
      </c>
      <c r="N49" s="42" t="str">
        <f t="shared" si="2"/>
        <v>PEMELIHARAAN RUTIN *)</v>
      </c>
    </row>
    <row r="50" spans="2:17" ht="15" x14ac:dyDescent="0.3">
      <c r="B50" s="39">
        <f t="shared" si="1"/>
        <v>40</v>
      </c>
      <c r="C50" s="26">
        <v>24019001</v>
      </c>
      <c r="D50" s="27" t="s">
        <v>1508</v>
      </c>
      <c r="E50" s="27" t="s">
        <v>1664</v>
      </c>
      <c r="F50" s="1" t="s">
        <v>1665</v>
      </c>
      <c r="G50" s="4" t="s">
        <v>1832</v>
      </c>
      <c r="H50" s="4" t="s">
        <v>1835</v>
      </c>
      <c r="I50" s="40">
        <v>10.9</v>
      </c>
      <c r="J50" s="40">
        <v>5.6</v>
      </c>
      <c r="K50" s="41">
        <v>1</v>
      </c>
      <c r="L50" s="41">
        <v>2.6</v>
      </c>
      <c r="M50" s="39" t="str">
        <f t="shared" si="0"/>
        <v>RUSAK RINGAN</v>
      </c>
      <c r="N50" s="42" t="str">
        <f t="shared" si="2"/>
        <v>REHABILITASI</v>
      </c>
      <c r="Q50" s="32">
        <v>5</v>
      </c>
    </row>
    <row r="51" spans="2:17" ht="15" x14ac:dyDescent="0.3">
      <c r="B51" s="39">
        <f t="shared" si="1"/>
        <v>41</v>
      </c>
      <c r="C51" s="26">
        <v>24022001</v>
      </c>
      <c r="D51" s="27" t="s">
        <v>1509</v>
      </c>
      <c r="E51" s="27" t="s">
        <v>1666</v>
      </c>
      <c r="F51" s="1" t="s">
        <v>1667</v>
      </c>
      <c r="G51" s="4" t="s">
        <v>1832</v>
      </c>
      <c r="H51" s="4" t="s">
        <v>1836</v>
      </c>
      <c r="I51" s="40">
        <v>29.3</v>
      </c>
      <c r="J51" s="40">
        <v>5.4</v>
      </c>
      <c r="K51" s="41">
        <v>2</v>
      </c>
      <c r="L51" s="41">
        <v>0.8</v>
      </c>
      <c r="M51" s="39" t="str">
        <f t="shared" si="0"/>
        <v>BAIK</v>
      </c>
      <c r="N51" s="42" t="str">
        <f t="shared" si="2"/>
        <v>PEMELIHARAAN RUTIN *)</v>
      </c>
    </row>
    <row r="52" spans="2:17" ht="15" x14ac:dyDescent="0.3">
      <c r="B52" s="39">
        <f t="shared" si="1"/>
        <v>42</v>
      </c>
      <c r="C52" s="26">
        <v>24024001</v>
      </c>
      <c r="D52" s="27" t="s">
        <v>1510</v>
      </c>
      <c r="E52" s="27" t="s">
        <v>1668</v>
      </c>
      <c r="F52" s="1" t="s">
        <v>1669</v>
      </c>
      <c r="G52" s="4" t="s">
        <v>1832</v>
      </c>
      <c r="H52" s="4" t="s">
        <v>1837</v>
      </c>
      <c r="I52" s="40">
        <v>13.5</v>
      </c>
      <c r="J52" s="40">
        <v>5.6</v>
      </c>
      <c r="K52" s="41">
        <v>1</v>
      </c>
      <c r="L52" s="41">
        <v>2.6</v>
      </c>
      <c r="M52" s="39" t="str">
        <f t="shared" si="0"/>
        <v>RUSAK RINGAN</v>
      </c>
      <c r="N52" s="42" t="str">
        <f t="shared" si="2"/>
        <v>REHABILITASI</v>
      </c>
      <c r="Q52" s="32">
        <v>6</v>
      </c>
    </row>
    <row r="53" spans="2:17" ht="15" x14ac:dyDescent="0.3">
      <c r="B53" s="39">
        <f t="shared" si="1"/>
        <v>43</v>
      </c>
      <c r="C53" s="26">
        <v>24024002</v>
      </c>
      <c r="D53" s="27" t="s">
        <v>1511</v>
      </c>
      <c r="E53" s="27" t="s">
        <v>1668</v>
      </c>
      <c r="F53" s="1" t="s">
        <v>1670</v>
      </c>
      <c r="G53" s="4" t="s">
        <v>1832</v>
      </c>
      <c r="H53" s="4" t="s">
        <v>1838</v>
      </c>
      <c r="I53" s="40">
        <v>10.8</v>
      </c>
      <c r="J53" s="40">
        <v>5.7</v>
      </c>
      <c r="K53" s="41">
        <v>1</v>
      </c>
      <c r="L53" s="41">
        <v>1.2</v>
      </c>
      <c r="M53" s="39" t="str">
        <f t="shared" si="0"/>
        <v>BAIK</v>
      </c>
      <c r="N53" s="42" t="str">
        <f t="shared" si="2"/>
        <v>PEMELIHARAAN RUTIN *)</v>
      </c>
    </row>
    <row r="54" spans="2:17" ht="15" x14ac:dyDescent="0.3">
      <c r="B54" s="39">
        <f t="shared" si="1"/>
        <v>44</v>
      </c>
      <c r="C54" s="26">
        <v>24024003</v>
      </c>
      <c r="D54" s="27" t="s">
        <v>1512</v>
      </c>
      <c r="E54" s="27" t="s">
        <v>1668</v>
      </c>
      <c r="F54" s="1" t="s">
        <v>1671</v>
      </c>
      <c r="G54" s="4" t="s">
        <v>1839</v>
      </c>
      <c r="H54" s="4" t="s">
        <v>1840</v>
      </c>
      <c r="I54" s="40">
        <v>29.4</v>
      </c>
      <c r="J54" s="40">
        <v>6.2</v>
      </c>
      <c r="K54" s="41">
        <v>2</v>
      </c>
      <c r="L54" s="41">
        <v>2.6</v>
      </c>
      <c r="M54" s="39" t="str">
        <f t="shared" si="0"/>
        <v>RUSAK RINGAN</v>
      </c>
      <c r="N54" s="42" t="str">
        <f t="shared" si="2"/>
        <v>REHABILITASI</v>
      </c>
      <c r="Q54" s="32">
        <v>7</v>
      </c>
    </row>
    <row r="55" spans="2:17" ht="15" x14ac:dyDescent="0.3">
      <c r="B55" s="39">
        <f t="shared" si="1"/>
        <v>45</v>
      </c>
      <c r="C55" s="26">
        <v>24025001</v>
      </c>
      <c r="D55" s="27" t="s">
        <v>1510</v>
      </c>
      <c r="E55" s="27" t="s">
        <v>1672</v>
      </c>
      <c r="F55" s="1" t="s">
        <v>1673</v>
      </c>
      <c r="G55" s="4" t="s">
        <v>1832</v>
      </c>
      <c r="H55" s="4" t="s">
        <v>1837</v>
      </c>
      <c r="I55" s="40">
        <v>14</v>
      </c>
      <c r="J55" s="40">
        <v>6</v>
      </c>
      <c r="K55" s="41">
        <v>1</v>
      </c>
      <c r="L55" s="41">
        <v>1</v>
      </c>
      <c r="M55" s="39" t="str">
        <f t="shared" si="0"/>
        <v>BAIK</v>
      </c>
      <c r="N55" s="42" t="str">
        <f t="shared" si="2"/>
        <v>PEMELIHARAAN RUTIN *)</v>
      </c>
    </row>
    <row r="56" spans="2:17" ht="15" x14ac:dyDescent="0.3">
      <c r="B56" s="39">
        <f t="shared" si="1"/>
        <v>46</v>
      </c>
      <c r="C56" s="26">
        <v>24025002</v>
      </c>
      <c r="D56" s="27" t="s">
        <v>1513</v>
      </c>
      <c r="E56" s="27" t="s">
        <v>1672</v>
      </c>
      <c r="F56" s="1" t="s">
        <v>1674</v>
      </c>
      <c r="G56" s="4" t="s">
        <v>1832</v>
      </c>
      <c r="H56" s="4" t="s">
        <v>1833</v>
      </c>
      <c r="I56" s="40">
        <v>18.5</v>
      </c>
      <c r="J56" s="40">
        <v>5.8</v>
      </c>
      <c r="K56" s="41">
        <v>1</v>
      </c>
      <c r="L56" s="41">
        <v>1.6</v>
      </c>
      <c r="M56" s="39" t="str">
        <f t="shared" si="0"/>
        <v>SEDANG</v>
      </c>
      <c r="N56" s="42" t="str">
        <f t="shared" si="2"/>
        <v>PERBAIKAN/REHABILITASI</v>
      </c>
      <c r="P56" s="32">
        <v>9</v>
      </c>
    </row>
    <row r="57" spans="2:17" ht="15" x14ac:dyDescent="0.3">
      <c r="B57" s="39">
        <f t="shared" si="1"/>
        <v>47</v>
      </c>
      <c r="C57" s="26">
        <v>24029001</v>
      </c>
      <c r="D57" s="27" t="s">
        <v>1514</v>
      </c>
      <c r="E57" s="27" t="s">
        <v>1675</v>
      </c>
      <c r="F57" s="1" t="s">
        <v>1676</v>
      </c>
      <c r="G57" s="4" t="s">
        <v>1841</v>
      </c>
      <c r="H57" s="4" t="s">
        <v>1842</v>
      </c>
      <c r="I57" s="40">
        <v>24.6</v>
      </c>
      <c r="J57" s="40">
        <v>5.8</v>
      </c>
      <c r="K57" s="41">
        <v>1</v>
      </c>
      <c r="L57" s="41">
        <v>1</v>
      </c>
      <c r="M57" s="39" t="str">
        <f>IF(AND(L57&gt;=0,L57&lt;=0.5),"BAIK SEKALI",IF(AND(L57&gt;0.6,L57&lt;=1.5),"BAIK",IF(AND(L57&gt;1.5,L57&lt;=2.5),"SEDANG",IF(AND(L57&gt;2.5,L57&lt;=3.5),"RUSAK RINGAN",IF(AND(L57&gt;3.6,L57&lt;=4.5),"KRITIS",IF(AND(L57&gt;4.6,L57&lt;=5),"RUNTUH"))))))</f>
        <v>BAIK</v>
      </c>
      <c r="N57" s="42" t="str">
        <f t="shared" si="2"/>
        <v>PEMELIHARAAN RUTIN *)</v>
      </c>
    </row>
    <row r="58" spans="2:17" ht="15" x14ac:dyDescent="0.3">
      <c r="B58" s="39">
        <f t="shared" si="1"/>
        <v>48</v>
      </c>
      <c r="C58" s="26">
        <v>24031001</v>
      </c>
      <c r="D58" s="27" t="s">
        <v>1515</v>
      </c>
      <c r="E58" s="27" t="s">
        <v>1677</v>
      </c>
      <c r="F58" s="1" t="s">
        <v>1678</v>
      </c>
      <c r="G58" s="4" t="s">
        <v>1843</v>
      </c>
      <c r="H58" s="4" t="s">
        <v>1844</v>
      </c>
      <c r="I58" s="40">
        <v>11.9</v>
      </c>
      <c r="J58" s="40">
        <v>5.6</v>
      </c>
      <c r="K58" s="41">
        <v>1</v>
      </c>
      <c r="L58" s="41">
        <v>1</v>
      </c>
      <c r="M58" s="39" t="str">
        <f t="shared" si="0"/>
        <v>BAIK</v>
      </c>
      <c r="N58" s="42" t="str">
        <f t="shared" si="2"/>
        <v>PEMELIHARAAN RUTIN *)</v>
      </c>
    </row>
    <row r="59" spans="2:17" ht="15" x14ac:dyDescent="0.3">
      <c r="B59" s="39">
        <f t="shared" si="1"/>
        <v>49</v>
      </c>
      <c r="C59" s="26">
        <v>24031002</v>
      </c>
      <c r="D59" s="27" t="s">
        <v>1516</v>
      </c>
      <c r="E59" s="27" t="s">
        <v>1677</v>
      </c>
      <c r="F59" s="1" t="s">
        <v>1679</v>
      </c>
      <c r="G59" s="4" t="s">
        <v>1845</v>
      </c>
      <c r="H59" s="4" t="s">
        <v>1846</v>
      </c>
      <c r="I59" s="40">
        <v>23.2</v>
      </c>
      <c r="J59" s="40">
        <v>5.6</v>
      </c>
      <c r="K59" s="41">
        <v>1</v>
      </c>
      <c r="L59" s="41">
        <v>1</v>
      </c>
      <c r="M59" s="39" t="str">
        <f t="shared" si="0"/>
        <v>BAIK</v>
      </c>
      <c r="N59" s="42" t="str">
        <f t="shared" si="2"/>
        <v>PEMELIHARAAN RUTIN *)</v>
      </c>
    </row>
    <row r="60" spans="2:17" ht="15" x14ac:dyDescent="0.3">
      <c r="B60" s="39">
        <f t="shared" si="1"/>
        <v>50</v>
      </c>
      <c r="C60" s="26">
        <v>24033001</v>
      </c>
      <c r="D60" s="27" t="s">
        <v>1517</v>
      </c>
      <c r="E60" s="27" t="s">
        <v>1680</v>
      </c>
      <c r="F60" s="1" t="s">
        <v>1681</v>
      </c>
      <c r="G60" s="4" t="s">
        <v>1819</v>
      </c>
      <c r="H60" s="4" t="s">
        <v>1820</v>
      </c>
      <c r="I60" s="40">
        <v>16.2</v>
      </c>
      <c r="J60" s="40">
        <v>5.6</v>
      </c>
      <c r="K60" s="41">
        <v>1</v>
      </c>
      <c r="L60" s="41">
        <v>1</v>
      </c>
      <c r="M60" s="39" t="str">
        <f t="shared" si="0"/>
        <v>BAIK</v>
      </c>
      <c r="N60" s="42" t="str">
        <f t="shared" si="2"/>
        <v>PEMELIHARAAN RUTIN *)</v>
      </c>
    </row>
    <row r="61" spans="2:17" ht="15" x14ac:dyDescent="0.3">
      <c r="B61" s="39">
        <f t="shared" si="1"/>
        <v>51</v>
      </c>
      <c r="C61" s="26">
        <v>24033002</v>
      </c>
      <c r="D61" s="27" t="s">
        <v>1518</v>
      </c>
      <c r="E61" s="27" t="s">
        <v>1680</v>
      </c>
      <c r="F61" s="1" t="s">
        <v>1682</v>
      </c>
      <c r="G61" s="4" t="s">
        <v>1843</v>
      </c>
      <c r="H61" s="4" t="s">
        <v>1847</v>
      </c>
      <c r="I61" s="40">
        <v>18</v>
      </c>
      <c r="J61" s="40">
        <v>5.7</v>
      </c>
      <c r="K61" s="41">
        <v>1</v>
      </c>
      <c r="L61" s="41">
        <v>1</v>
      </c>
      <c r="M61" s="39" t="str">
        <f t="shared" si="0"/>
        <v>BAIK</v>
      </c>
      <c r="N61" s="42" t="str">
        <f t="shared" si="2"/>
        <v>PEMELIHARAAN RUTIN *)</v>
      </c>
    </row>
    <row r="62" spans="2:17" ht="15" x14ac:dyDescent="0.3">
      <c r="B62" s="39">
        <f t="shared" si="1"/>
        <v>52</v>
      </c>
      <c r="C62" s="26">
        <v>24033003</v>
      </c>
      <c r="D62" s="27" t="s">
        <v>1519</v>
      </c>
      <c r="E62" s="27" t="s">
        <v>1680</v>
      </c>
      <c r="F62" s="1" t="s">
        <v>1683</v>
      </c>
      <c r="G62" s="4" t="s">
        <v>1843</v>
      </c>
      <c r="H62" s="4" t="s">
        <v>1847</v>
      </c>
      <c r="I62" s="40">
        <v>16.5</v>
      </c>
      <c r="J62" s="40">
        <v>5.5</v>
      </c>
      <c r="K62" s="41">
        <v>1</v>
      </c>
      <c r="L62" s="41">
        <v>1.2</v>
      </c>
      <c r="M62" s="39" t="str">
        <f t="shared" si="0"/>
        <v>BAIK</v>
      </c>
      <c r="N62" s="42" t="str">
        <f t="shared" si="2"/>
        <v>PEMELIHARAAN RUTIN *)</v>
      </c>
    </row>
    <row r="63" spans="2:17" ht="15" x14ac:dyDescent="0.3">
      <c r="B63" s="39">
        <f t="shared" si="1"/>
        <v>53</v>
      </c>
      <c r="C63" s="26">
        <v>24034001</v>
      </c>
      <c r="D63" s="27" t="s">
        <v>1520</v>
      </c>
      <c r="E63" s="27" t="s">
        <v>1684</v>
      </c>
      <c r="F63" s="1" t="s">
        <v>1685</v>
      </c>
      <c r="G63" s="4" t="s">
        <v>1819</v>
      </c>
      <c r="H63" s="4" t="s">
        <v>1848</v>
      </c>
      <c r="I63" s="40">
        <v>11</v>
      </c>
      <c r="J63" s="40">
        <v>5.6</v>
      </c>
      <c r="K63" s="41">
        <v>1</v>
      </c>
      <c r="L63" s="41">
        <v>1</v>
      </c>
      <c r="M63" s="39" t="str">
        <f t="shared" si="0"/>
        <v>BAIK</v>
      </c>
      <c r="N63" s="42" t="str">
        <f t="shared" si="2"/>
        <v>PEMELIHARAAN RUTIN *)</v>
      </c>
    </row>
    <row r="64" spans="2:17" ht="15" x14ac:dyDescent="0.3">
      <c r="B64" s="39">
        <f t="shared" si="1"/>
        <v>54</v>
      </c>
      <c r="C64" s="26">
        <v>24034002</v>
      </c>
      <c r="D64" s="27" t="s">
        <v>1521</v>
      </c>
      <c r="E64" s="27" t="s">
        <v>1684</v>
      </c>
      <c r="F64" s="1" t="s">
        <v>1686</v>
      </c>
      <c r="G64" s="4" t="s">
        <v>1819</v>
      </c>
      <c r="H64" s="4" t="s">
        <v>1848</v>
      </c>
      <c r="I64" s="40">
        <v>10.8</v>
      </c>
      <c r="J64" s="40">
        <v>5.4</v>
      </c>
      <c r="K64" s="41">
        <v>1</v>
      </c>
      <c r="L64" s="41">
        <v>1</v>
      </c>
      <c r="M64" s="39" t="str">
        <f t="shared" si="0"/>
        <v>BAIK</v>
      </c>
      <c r="N64" s="42" t="str">
        <f t="shared" si="2"/>
        <v>PEMELIHARAAN RUTIN *)</v>
      </c>
    </row>
    <row r="65" spans="2:17" ht="15" x14ac:dyDescent="0.3">
      <c r="B65" s="39">
        <f t="shared" si="1"/>
        <v>55</v>
      </c>
      <c r="C65" s="26">
        <v>24034003</v>
      </c>
      <c r="D65" s="27" t="s">
        <v>1522</v>
      </c>
      <c r="E65" s="27" t="s">
        <v>1684</v>
      </c>
      <c r="F65" s="1" t="s">
        <v>1687</v>
      </c>
      <c r="G65" s="4" t="s">
        <v>1819</v>
      </c>
      <c r="H65" s="4" t="s">
        <v>1848</v>
      </c>
      <c r="I65" s="40">
        <v>10.8</v>
      </c>
      <c r="J65" s="40">
        <v>5.4</v>
      </c>
      <c r="K65" s="41">
        <v>1</v>
      </c>
      <c r="L65" s="41">
        <v>2.6</v>
      </c>
      <c r="M65" s="39" t="str">
        <f t="shared" si="0"/>
        <v>RUSAK RINGAN</v>
      </c>
      <c r="N65" s="42" t="str">
        <f t="shared" si="2"/>
        <v>REHABILITASI</v>
      </c>
      <c r="Q65" s="32">
        <v>8</v>
      </c>
    </row>
    <row r="66" spans="2:17" ht="15" x14ac:dyDescent="0.3">
      <c r="B66" s="39">
        <f t="shared" si="1"/>
        <v>56</v>
      </c>
      <c r="C66" s="26">
        <v>24034004</v>
      </c>
      <c r="D66" s="27" t="s">
        <v>1523</v>
      </c>
      <c r="E66" s="27" t="s">
        <v>1684</v>
      </c>
      <c r="F66" s="1" t="s">
        <v>1688</v>
      </c>
      <c r="G66" s="4" t="s">
        <v>1819</v>
      </c>
      <c r="H66" s="4" t="s">
        <v>1848</v>
      </c>
      <c r="I66" s="40">
        <v>16.7</v>
      </c>
      <c r="J66" s="40">
        <v>5.4</v>
      </c>
      <c r="K66" s="41">
        <v>1</v>
      </c>
      <c r="L66" s="41">
        <v>1.2</v>
      </c>
      <c r="M66" s="39" t="str">
        <f t="shared" si="0"/>
        <v>BAIK</v>
      </c>
      <c r="N66" s="42" t="str">
        <f t="shared" si="2"/>
        <v>PEMELIHARAAN RUTIN *)</v>
      </c>
    </row>
    <row r="67" spans="2:17" ht="15" x14ac:dyDescent="0.3">
      <c r="B67" s="39">
        <f t="shared" si="1"/>
        <v>57</v>
      </c>
      <c r="C67" s="26">
        <v>24034005</v>
      </c>
      <c r="D67" s="27" t="s">
        <v>1524</v>
      </c>
      <c r="E67" s="27" t="s">
        <v>1684</v>
      </c>
      <c r="F67" s="1" t="s">
        <v>1689</v>
      </c>
      <c r="G67" s="4" t="s">
        <v>1819</v>
      </c>
      <c r="H67" s="4" t="s">
        <v>1848</v>
      </c>
      <c r="I67" s="40">
        <v>8.85</v>
      </c>
      <c r="J67" s="40">
        <v>4</v>
      </c>
      <c r="K67" s="41">
        <v>1</v>
      </c>
      <c r="L67" s="41">
        <v>1.8</v>
      </c>
      <c r="M67" s="39" t="str">
        <f t="shared" si="0"/>
        <v>SEDANG</v>
      </c>
      <c r="N67" s="42" t="str">
        <f t="shared" si="2"/>
        <v>PERBAIKAN/REHABILITASI</v>
      </c>
      <c r="P67" s="32">
        <v>10</v>
      </c>
    </row>
    <row r="68" spans="2:17" ht="15" x14ac:dyDescent="0.3">
      <c r="B68" s="39">
        <f t="shared" si="1"/>
        <v>58</v>
      </c>
      <c r="C68" s="26">
        <v>24034006</v>
      </c>
      <c r="D68" s="27" t="s">
        <v>1525</v>
      </c>
      <c r="E68" s="27" t="s">
        <v>1684</v>
      </c>
      <c r="F68" s="1" t="s">
        <v>1690</v>
      </c>
      <c r="G68" s="4" t="s">
        <v>1819</v>
      </c>
      <c r="H68" s="4" t="s">
        <v>1849</v>
      </c>
      <c r="I68" s="40">
        <v>23.2</v>
      </c>
      <c r="J68" s="40">
        <v>5.6</v>
      </c>
      <c r="K68" s="41">
        <v>1</v>
      </c>
      <c r="L68" s="41">
        <v>1</v>
      </c>
      <c r="M68" s="39" t="str">
        <f t="shared" si="0"/>
        <v>BAIK</v>
      </c>
      <c r="N68" s="42" t="str">
        <f t="shared" si="2"/>
        <v>PEMELIHARAAN RUTIN *)</v>
      </c>
    </row>
    <row r="69" spans="2:17" ht="15" x14ac:dyDescent="0.3">
      <c r="B69" s="39">
        <f t="shared" si="1"/>
        <v>59</v>
      </c>
      <c r="C69" s="26">
        <v>24034007</v>
      </c>
      <c r="D69" s="27" t="s">
        <v>1526</v>
      </c>
      <c r="E69" s="27" t="s">
        <v>1684</v>
      </c>
      <c r="F69" s="1" t="s">
        <v>1691</v>
      </c>
      <c r="G69" s="4" t="s">
        <v>1850</v>
      </c>
      <c r="H69" s="4" t="s">
        <v>1851</v>
      </c>
      <c r="I69" s="40">
        <v>15</v>
      </c>
      <c r="J69" s="40">
        <v>5.7</v>
      </c>
      <c r="K69" s="41">
        <v>1</v>
      </c>
      <c r="L69" s="41">
        <v>1.2</v>
      </c>
      <c r="M69" s="39" t="str">
        <f t="shared" si="0"/>
        <v>BAIK</v>
      </c>
      <c r="N69" s="42" t="str">
        <f t="shared" si="2"/>
        <v>PEMELIHARAAN RUTIN *)</v>
      </c>
    </row>
    <row r="70" spans="2:17" ht="15" x14ac:dyDescent="0.3">
      <c r="B70" s="39">
        <f t="shared" si="1"/>
        <v>60</v>
      </c>
      <c r="C70" s="26">
        <v>24037001</v>
      </c>
      <c r="D70" s="27" t="s">
        <v>1527</v>
      </c>
      <c r="E70" s="27" t="s">
        <v>1692</v>
      </c>
      <c r="F70" s="1" t="s">
        <v>1693</v>
      </c>
      <c r="G70" s="4" t="s">
        <v>1822</v>
      </c>
      <c r="H70" s="4" t="s">
        <v>1852</v>
      </c>
      <c r="I70" s="40">
        <v>17.8</v>
      </c>
      <c r="J70" s="40">
        <v>5.8</v>
      </c>
      <c r="K70" s="41">
        <v>1</v>
      </c>
      <c r="L70" s="41">
        <v>1</v>
      </c>
      <c r="M70" s="39" t="str">
        <f t="shared" si="0"/>
        <v>BAIK</v>
      </c>
      <c r="N70" s="42" t="str">
        <f t="shared" si="2"/>
        <v>PEMELIHARAAN RUTIN *)</v>
      </c>
    </row>
    <row r="71" spans="2:17" ht="15" x14ac:dyDescent="0.3">
      <c r="B71" s="39">
        <f t="shared" si="1"/>
        <v>61</v>
      </c>
      <c r="C71" s="26">
        <v>24039001</v>
      </c>
      <c r="D71" s="27" t="s">
        <v>1528</v>
      </c>
      <c r="E71" s="27" t="s">
        <v>1694</v>
      </c>
      <c r="F71" s="1" t="s">
        <v>1695</v>
      </c>
      <c r="G71" s="4" t="s">
        <v>1843</v>
      </c>
      <c r="H71" s="4" t="s">
        <v>1847</v>
      </c>
      <c r="I71" s="40">
        <v>17.3</v>
      </c>
      <c r="J71" s="40">
        <v>5.6</v>
      </c>
      <c r="K71" s="41">
        <v>1</v>
      </c>
      <c r="L71" s="41">
        <v>1.4</v>
      </c>
      <c r="M71" s="39" t="str">
        <f t="shared" si="0"/>
        <v>BAIK</v>
      </c>
      <c r="N71" s="42" t="str">
        <f t="shared" si="2"/>
        <v>PEMELIHARAAN RUTIN *)</v>
      </c>
    </row>
    <row r="72" spans="2:17" ht="15" x14ac:dyDescent="0.3">
      <c r="B72" s="39">
        <f t="shared" si="1"/>
        <v>62</v>
      </c>
      <c r="C72" s="26">
        <v>24041001</v>
      </c>
      <c r="D72" s="27" t="s">
        <v>1529</v>
      </c>
      <c r="E72" s="27" t="s">
        <v>1696</v>
      </c>
      <c r="F72" s="1" t="s">
        <v>1697</v>
      </c>
      <c r="G72" s="4" t="s">
        <v>1839</v>
      </c>
      <c r="H72" s="4" t="s">
        <v>1853</v>
      </c>
      <c r="I72" s="40">
        <v>17.2</v>
      </c>
      <c r="J72" s="40">
        <v>3.8</v>
      </c>
      <c r="K72" s="41">
        <v>1</v>
      </c>
      <c r="L72" s="41">
        <v>1.2</v>
      </c>
      <c r="M72" s="39" t="str">
        <f t="shared" si="0"/>
        <v>BAIK</v>
      </c>
      <c r="N72" s="42" t="str">
        <f t="shared" si="2"/>
        <v>PEMELIHARAAN RUTIN *)</v>
      </c>
    </row>
    <row r="73" spans="2:17" ht="15" x14ac:dyDescent="0.3">
      <c r="B73" s="39">
        <f t="shared" si="1"/>
        <v>63</v>
      </c>
      <c r="C73" s="26">
        <v>24041002</v>
      </c>
      <c r="D73" s="27" t="s">
        <v>1530</v>
      </c>
      <c r="E73" s="27" t="s">
        <v>1696</v>
      </c>
      <c r="F73" s="1" t="s">
        <v>1698</v>
      </c>
      <c r="G73" s="4" t="s">
        <v>1839</v>
      </c>
      <c r="H73" s="4" t="s">
        <v>1854</v>
      </c>
      <c r="I73" s="40">
        <v>14</v>
      </c>
      <c r="J73" s="40">
        <v>5.4</v>
      </c>
      <c r="K73" s="41">
        <v>1</v>
      </c>
      <c r="L73" s="41">
        <v>1</v>
      </c>
      <c r="M73" s="39" t="str">
        <f t="shared" si="0"/>
        <v>BAIK</v>
      </c>
      <c r="N73" s="42" t="str">
        <f t="shared" si="2"/>
        <v>PEMELIHARAAN RUTIN *)</v>
      </c>
    </row>
    <row r="74" spans="2:17" ht="15" x14ac:dyDescent="0.3">
      <c r="B74" s="39">
        <f t="shared" si="1"/>
        <v>64</v>
      </c>
      <c r="C74" s="26">
        <v>24043001</v>
      </c>
      <c r="D74" s="27" t="s">
        <v>1531</v>
      </c>
      <c r="E74" s="27" t="s">
        <v>1699</v>
      </c>
      <c r="F74" s="1" t="s">
        <v>1700</v>
      </c>
      <c r="G74" s="4" t="s">
        <v>1843</v>
      </c>
      <c r="H74" s="4" t="s">
        <v>1855</v>
      </c>
      <c r="I74" s="40">
        <v>12.6</v>
      </c>
      <c r="J74" s="40">
        <v>5.6</v>
      </c>
      <c r="K74" s="41">
        <v>1</v>
      </c>
      <c r="L74" s="41">
        <v>1.2</v>
      </c>
      <c r="M74" s="39" t="str">
        <f t="shared" si="0"/>
        <v>BAIK</v>
      </c>
      <c r="N74" s="42" t="str">
        <f t="shared" si="2"/>
        <v>PEMELIHARAAN RUTIN *)</v>
      </c>
    </row>
    <row r="75" spans="2:17" ht="15" x14ac:dyDescent="0.3">
      <c r="B75" s="39">
        <f t="shared" si="1"/>
        <v>65</v>
      </c>
      <c r="C75" s="26">
        <v>24043002</v>
      </c>
      <c r="D75" s="27" t="s">
        <v>1532</v>
      </c>
      <c r="E75" s="27" t="s">
        <v>1699</v>
      </c>
      <c r="F75" s="1" t="s">
        <v>1701</v>
      </c>
      <c r="G75" s="4" t="s">
        <v>1839</v>
      </c>
      <c r="H75" s="4" t="s">
        <v>1856</v>
      </c>
      <c r="I75" s="40">
        <v>15.5</v>
      </c>
      <c r="J75" s="40">
        <v>5.8</v>
      </c>
      <c r="K75" s="41">
        <v>1</v>
      </c>
      <c r="L75" s="41">
        <v>1</v>
      </c>
      <c r="M75" s="39" t="str">
        <f t="shared" si="0"/>
        <v>BAIK</v>
      </c>
      <c r="N75" s="42" t="str">
        <f t="shared" si="2"/>
        <v>PEMELIHARAAN RUTIN *)</v>
      </c>
    </row>
    <row r="76" spans="2:17" ht="15" x14ac:dyDescent="0.3">
      <c r="B76" s="39">
        <f t="shared" si="1"/>
        <v>66</v>
      </c>
      <c r="C76" s="26">
        <v>24043003</v>
      </c>
      <c r="D76" s="27" t="s">
        <v>1533</v>
      </c>
      <c r="E76" s="27" t="s">
        <v>1699</v>
      </c>
      <c r="F76" s="1" t="s">
        <v>1702</v>
      </c>
      <c r="G76" s="4" t="s">
        <v>1839</v>
      </c>
      <c r="H76" s="4" t="s">
        <v>1856</v>
      </c>
      <c r="I76" s="40">
        <v>17</v>
      </c>
      <c r="J76" s="40">
        <v>5.6</v>
      </c>
      <c r="K76" s="41">
        <v>1</v>
      </c>
      <c r="L76" s="41">
        <v>1.2</v>
      </c>
      <c r="M76" s="39" t="str">
        <f t="shared" ref="M76:M139" si="3">IF(AND(L76&gt;=0,L76&lt;=0.5),"BAIK SEKALI",IF(AND(L76&gt;0.6,L76&lt;=1.5),"BAIK",IF(AND(L76&gt;1.5,L76&lt;=2.5),"SEDANG",IF(AND(L76&gt;2.5,L76&lt;=3.5),"RUSAK RINGAN",IF(AND(L76&gt;3.6,L76&lt;=4.5),"KRITIS",IF(AND(L76&gt;4.6,L76&lt;=5),"RUNTUH"))))))</f>
        <v>BAIK</v>
      </c>
      <c r="N76" s="42" t="str">
        <f t="shared" si="2"/>
        <v>PEMELIHARAAN RUTIN *)</v>
      </c>
    </row>
    <row r="77" spans="2:17" ht="15" x14ac:dyDescent="0.3">
      <c r="B77" s="39">
        <f t="shared" ref="B77:B140" si="4">B76+1</f>
        <v>67</v>
      </c>
      <c r="C77" s="26">
        <v>24043004</v>
      </c>
      <c r="D77" s="27" t="s">
        <v>1534</v>
      </c>
      <c r="E77" s="27" t="s">
        <v>1699</v>
      </c>
      <c r="F77" s="1" t="s">
        <v>1703</v>
      </c>
      <c r="G77" s="4" t="s">
        <v>1839</v>
      </c>
      <c r="H77" s="4" t="s">
        <v>1854</v>
      </c>
      <c r="I77" s="40">
        <v>20</v>
      </c>
      <c r="J77" s="40">
        <v>5.6</v>
      </c>
      <c r="K77" s="41">
        <v>1</v>
      </c>
      <c r="L77" s="41">
        <v>1.4</v>
      </c>
      <c r="M77" s="39" t="str">
        <f t="shared" si="3"/>
        <v>BAIK</v>
      </c>
      <c r="N77" s="42" t="str">
        <f t="shared" ref="N77:N140" si="5">IF(AND(L77&gt;=0,L77&lt;=0.5),"PEMELIHARAAN RUTIN",IF(AND(L77&gt;0.06,L77&lt;=1.5),"PEMELIHARAAN RUTIN *)",IF(AND(L77&gt;1.5,L77&lt;=2.5),"PERBAIKAN/REHABILITASI",IF(AND(L77&gt;2.5,L77&lt;=3.5),"REHABILITASI",IF(AND(L77&gt;3.5,L77&lt;=4.5),"PENGGANTIAN",IF(AND(L77&gt;4.6,L77&lt;=5),"PEMBANGUNAN JEMBATAN BARU",0))))))</f>
        <v>PEMELIHARAAN RUTIN *)</v>
      </c>
    </row>
    <row r="78" spans="2:17" ht="15" x14ac:dyDescent="0.3">
      <c r="B78" s="39">
        <f t="shared" si="4"/>
        <v>68</v>
      </c>
      <c r="C78" s="26">
        <v>24044001</v>
      </c>
      <c r="D78" s="27" t="s">
        <v>1535</v>
      </c>
      <c r="E78" s="27" t="s">
        <v>1704</v>
      </c>
      <c r="F78" s="1" t="s">
        <v>1705</v>
      </c>
      <c r="G78" s="4" t="s">
        <v>1839</v>
      </c>
      <c r="H78" s="4" t="s">
        <v>1857</v>
      </c>
      <c r="I78" s="40">
        <v>18</v>
      </c>
      <c r="J78" s="40">
        <v>5.7</v>
      </c>
      <c r="K78" s="41">
        <v>1</v>
      </c>
      <c r="L78" s="41">
        <v>1</v>
      </c>
      <c r="M78" s="39" t="str">
        <f>IF(AND(L78&gt;=0,L78&lt;=0.5),"BAIK SEKALI",IF(AND(L78&gt;0.6,L78&lt;=1.5),"BAIK",IF(AND(L78&gt;1.5,L78&lt;=2.5),"SEDANG",IF(AND(L78&gt;2.5,L78&lt;=3.5),"RUSAK RINGAN",IF(AND(L78&gt;3.6,L78&lt;=4.5),"KRITIS",IF(AND(L78&gt;4.6,L78&lt;=5),"RUNTUH"))))))</f>
        <v>BAIK</v>
      </c>
      <c r="N78" s="42" t="str">
        <f t="shared" si="5"/>
        <v>PEMELIHARAAN RUTIN *)</v>
      </c>
    </row>
    <row r="79" spans="2:17" ht="15" x14ac:dyDescent="0.3">
      <c r="B79" s="39">
        <f t="shared" si="4"/>
        <v>69</v>
      </c>
      <c r="C79" s="26">
        <v>24044002</v>
      </c>
      <c r="D79" s="27" t="s">
        <v>1536</v>
      </c>
      <c r="E79" s="27" t="s">
        <v>1704</v>
      </c>
      <c r="F79" s="1" t="s">
        <v>1706</v>
      </c>
      <c r="G79" s="4" t="s">
        <v>1839</v>
      </c>
      <c r="H79" s="4" t="s">
        <v>1857</v>
      </c>
      <c r="I79" s="40">
        <v>5.7</v>
      </c>
      <c r="J79" s="40">
        <v>4.7</v>
      </c>
      <c r="K79" s="41">
        <v>1</v>
      </c>
      <c r="L79" s="41">
        <v>2</v>
      </c>
      <c r="M79" s="39" t="str">
        <f t="shared" si="3"/>
        <v>SEDANG</v>
      </c>
      <c r="N79" s="42" t="str">
        <f t="shared" si="5"/>
        <v>PERBAIKAN/REHABILITASI</v>
      </c>
      <c r="P79" s="32">
        <v>11</v>
      </c>
    </row>
    <row r="80" spans="2:17" ht="15" x14ac:dyDescent="0.3">
      <c r="B80" s="39">
        <f t="shared" si="4"/>
        <v>70</v>
      </c>
      <c r="C80" s="26">
        <v>24044003</v>
      </c>
      <c r="D80" s="27" t="s">
        <v>1536</v>
      </c>
      <c r="E80" s="27" t="s">
        <v>1704</v>
      </c>
      <c r="F80" s="1" t="s">
        <v>1707</v>
      </c>
      <c r="G80" s="4" t="s">
        <v>1839</v>
      </c>
      <c r="H80" s="4" t="s">
        <v>1857</v>
      </c>
      <c r="I80" s="40">
        <v>18</v>
      </c>
      <c r="J80" s="40">
        <v>5.6</v>
      </c>
      <c r="K80" s="41">
        <v>1</v>
      </c>
      <c r="L80" s="41">
        <v>1</v>
      </c>
      <c r="M80" s="39" t="str">
        <f t="shared" si="3"/>
        <v>BAIK</v>
      </c>
      <c r="N80" s="42" t="str">
        <f t="shared" si="5"/>
        <v>PEMELIHARAAN RUTIN *)</v>
      </c>
    </row>
    <row r="81" spans="2:17" ht="15" x14ac:dyDescent="0.3">
      <c r="B81" s="39">
        <f t="shared" si="4"/>
        <v>71</v>
      </c>
      <c r="C81" s="26">
        <v>24045001</v>
      </c>
      <c r="D81" s="27" t="s">
        <v>1537</v>
      </c>
      <c r="E81" s="27" t="s">
        <v>1708</v>
      </c>
      <c r="F81" s="1" t="s">
        <v>1709</v>
      </c>
      <c r="G81" s="4" t="s">
        <v>1826</v>
      </c>
      <c r="H81" s="4" t="s">
        <v>1826</v>
      </c>
      <c r="I81" s="40">
        <v>10.8</v>
      </c>
      <c r="J81" s="40">
        <v>4.9000000000000004</v>
      </c>
      <c r="K81" s="41">
        <v>1</v>
      </c>
      <c r="L81" s="41">
        <v>1.8</v>
      </c>
      <c r="M81" s="39" t="str">
        <f t="shared" si="3"/>
        <v>SEDANG</v>
      </c>
      <c r="N81" s="42" t="str">
        <f t="shared" si="5"/>
        <v>PERBAIKAN/REHABILITASI</v>
      </c>
      <c r="P81" s="32">
        <v>12</v>
      </c>
    </row>
    <row r="82" spans="2:17" ht="15" x14ac:dyDescent="0.3">
      <c r="B82" s="39">
        <f t="shared" si="4"/>
        <v>72</v>
      </c>
      <c r="C82" s="26">
        <v>24047001</v>
      </c>
      <c r="D82" s="27" t="s">
        <v>1538</v>
      </c>
      <c r="E82" s="27" t="s">
        <v>1710</v>
      </c>
      <c r="F82" s="1" t="s">
        <v>1711</v>
      </c>
      <c r="G82" s="4" t="s">
        <v>1858</v>
      </c>
      <c r="H82" s="4" t="s">
        <v>1859</v>
      </c>
      <c r="I82" s="40">
        <v>9</v>
      </c>
      <c r="J82" s="40">
        <v>4.5</v>
      </c>
      <c r="K82" s="41">
        <v>1</v>
      </c>
      <c r="L82" s="41">
        <v>5</v>
      </c>
      <c r="M82" s="39" t="str">
        <f t="shared" si="3"/>
        <v>RUNTUH</v>
      </c>
      <c r="N82" s="42" t="str">
        <f t="shared" si="5"/>
        <v>PEMBANGUNAN JEMBATAN BARU</v>
      </c>
    </row>
    <row r="83" spans="2:17" ht="15" x14ac:dyDescent="0.3">
      <c r="B83" s="39">
        <f t="shared" si="4"/>
        <v>73</v>
      </c>
      <c r="C83" s="26">
        <v>24048001</v>
      </c>
      <c r="D83" s="27" t="s">
        <v>1539</v>
      </c>
      <c r="E83" s="27" t="s">
        <v>1712</v>
      </c>
      <c r="F83" s="1" t="s">
        <v>1713</v>
      </c>
      <c r="G83" s="4" t="s">
        <v>1858</v>
      </c>
      <c r="H83" s="4" t="s">
        <v>1860</v>
      </c>
      <c r="I83" s="40">
        <v>11.5</v>
      </c>
      <c r="J83" s="40">
        <v>5.0999999999999996</v>
      </c>
      <c r="K83" s="41">
        <v>1</v>
      </c>
      <c r="L83" s="41">
        <v>2.8</v>
      </c>
      <c r="M83" s="39" t="str">
        <f t="shared" si="3"/>
        <v>RUSAK RINGAN</v>
      </c>
      <c r="N83" s="42" t="str">
        <f t="shared" si="5"/>
        <v>REHABILITASI</v>
      </c>
      <c r="Q83" s="32">
        <v>9</v>
      </c>
    </row>
    <row r="84" spans="2:17" ht="15" x14ac:dyDescent="0.3">
      <c r="B84" s="39">
        <f t="shared" si="4"/>
        <v>74</v>
      </c>
      <c r="C84" s="26">
        <v>24048002</v>
      </c>
      <c r="D84" s="27" t="s">
        <v>1506</v>
      </c>
      <c r="E84" s="27" t="s">
        <v>1712</v>
      </c>
      <c r="F84" s="1" t="s">
        <v>1714</v>
      </c>
      <c r="G84" s="4" t="s">
        <v>1858</v>
      </c>
      <c r="H84" s="4" t="s">
        <v>1860</v>
      </c>
      <c r="I84" s="40">
        <v>13.2</v>
      </c>
      <c r="J84" s="40">
        <v>6.1</v>
      </c>
      <c r="K84" s="41">
        <v>1</v>
      </c>
      <c r="L84" s="41">
        <v>1.6</v>
      </c>
      <c r="M84" s="39" t="str">
        <f t="shared" si="3"/>
        <v>SEDANG</v>
      </c>
      <c r="N84" s="42" t="str">
        <f t="shared" si="5"/>
        <v>PERBAIKAN/REHABILITASI</v>
      </c>
      <c r="P84" s="32">
        <v>13</v>
      </c>
    </row>
    <row r="85" spans="2:17" ht="15" x14ac:dyDescent="0.3">
      <c r="B85" s="39">
        <f t="shared" si="4"/>
        <v>75</v>
      </c>
      <c r="C85" s="26">
        <v>24048003</v>
      </c>
      <c r="D85" s="27" t="s">
        <v>1499</v>
      </c>
      <c r="E85" s="27" t="s">
        <v>1712</v>
      </c>
      <c r="F85" s="1" t="s">
        <v>1715</v>
      </c>
      <c r="G85" s="4" t="s">
        <v>1858</v>
      </c>
      <c r="H85" s="4" t="s">
        <v>1861</v>
      </c>
      <c r="I85" s="40">
        <v>6.9</v>
      </c>
      <c r="J85" s="40">
        <v>4.2</v>
      </c>
      <c r="K85" s="41">
        <v>1</v>
      </c>
      <c r="L85" s="41">
        <v>2.2000000000000002</v>
      </c>
      <c r="M85" s="39" t="str">
        <f t="shared" si="3"/>
        <v>SEDANG</v>
      </c>
      <c r="N85" s="42" t="str">
        <f t="shared" si="5"/>
        <v>PERBAIKAN/REHABILITASI</v>
      </c>
      <c r="P85" s="32">
        <v>14</v>
      </c>
    </row>
    <row r="86" spans="2:17" ht="15" x14ac:dyDescent="0.3">
      <c r="B86" s="39">
        <f t="shared" si="4"/>
        <v>76</v>
      </c>
      <c r="C86" s="26">
        <v>24049001</v>
      </c>
      <c r="D86" s="27" t="s">
        <v>1540</v>
      </c>
      <c r="E86" s="27" t="s">
        <v>1716</v>
      </c>
      <c r="F86" s="1" t="s">
        <v>1717</v>
      </c>
      <c r="G86" s="4" t="s">
        <v>1858</v>
      </c>
      <c r="H86" s="4" t="s">
        <v>1862</v>
      </c>
      <c r="I86" s="40">
        <v>17.600000000000001</v>
      </c>
      <c r="J86" s="40">
        <v>5.6</v>
      </c>
      <c r="K86" s="41">
        <v>1</v>
      </c>
      <c r="L86" s="41">
        <v>2.6</v>
      </c>
      <c r="M86" s="39" t="str">
        <f t="shared" si="3"/>
        <v>RUSAK RINGAN</v>
      </c>
      <c r="N86" s="42" t="str">
        <f t="shared" si="5"/>
        <v>REHABILITASI</v>
      </c>
      <c r="Q86" s="32">
        <v>10</v>
      </c>
    </row>
    <row r="87" spans="2:17" ht="15" x14ac:dyDescent="0.3">
      <c r="B87" s="39">
        <f t="shared" si="4"/>
        <v>77</v>
      </c>
      <c r="C87" s="26">
        <v>24049002</v>
      </c>
      <c r="D87" s="27" t="s">
        <v>1541</v>
      </c>
      <c r="E87" s="27" t="s">
        <v>1716</v>
      </c>
      <c r="F87" s="1" t="s">
        <v>1718</v>
      </c>
      <c r="G87" s="4" t="s">
        <v>1858</v>
      </c>
      <c r="H87" s="4" t="s">
        <v>1862</v>
      </c>
      <c r="I87" s="40">
        <v>17.399999999999999</v>
      </c>
      <c r="J87" s="40">
        <v>6.4</v>
      </c>
      <c r="K87" s="41">
        <v>1</v>
      </c>
      <c r="L87" s="41">
        <v>1.4</v>
      </c>
      <c r="M87" s="39" t="str">
        <f t="shared" si="3"/>
        <v>BAIK</v>
      </c>
      <c r="N87" s="42" t="str">
        <f t="shared" si="5"/>
        <v>PEMELIHARAAN RUTIN *)</v>
      </c>
    </row>
    <row r="88" spans="2:17" ht="15" x14ac:dyDescent="0.3">
      <c r="B88" s="39">
        <f t="shared" si="4"/>
        <v>78</v>
      </c>
      <c r="C88" s="26">
        <v>24049003</v>
      </c>
      <c r="D88" s="27" t="s">
        <v>1542</v>
      </c>
      <c r="E88" s="27" t="s">
        <v>1716</v>
      </c>
      <c r="F88" s="1" t="s">
        <v>1719</v>
      </c>
      <c r="G88" s="4" t="s">
        <v>1858</v>
      </c>
      <c r="H88" s="4" t="s">
        <v>1863</v>
      </c>
      <c r="I88" s="40">
        <v>19.8</v>
      </c>
      <c r="J88" s="40">
        <v>6</v>
      </c>
      <c r="K88" s="41">
        <v>1</v>
      </c>
      <c r="L88" s="41">
        <v>1</v>
      </c>
      <c r="M88" s="39" t="str">
        <f t="shared" si="3"/>
        <v>BAIK</v>
      </c>
      <c r="N88" s="42" t="str">
        <f t="shared" si="5"/>
        <v>PEMELIHARAAN RUTIN *)</v>
      </c>
    </row>
    <row r="89" spans="2:17" ht="15" x14ac:dyDescent="0.3">
      <c r="B89" s="39">
        <f t="shared" si="4"/>
        <v>79</v>
      </c>
      <c r="C89" s="26">
        <v>24049004</v>
      </c>
      <c r="D89" s="27" t="s">
        <v>1543</v>
      </c>
      <c r="E89" s="27" t="s">
        <v>1716</v>
      </c>
      <c r="F89" s="1" t="s">
        <v>1720</v>
      </c>
      <c r="G89" s="4" t="s">
        <v>1858</v>
      </c>
      <c r="H89" s="4" t="s">
        <v>1863</v>
      </c>
      <c r="I89" s="40">
        <v>14.8</v>
      </c>
      <c r="J89" s="40">
        <v>5.7</v>
      </c>
      <c r="K89" s="41">
        <v>1</v>
      </c>
      <c r="L89" s="41">
        <v>1</v>
      </c>
      <c r="M89" s="39" t="str">
        <f t="shared" si="3"/>
        <v>BAIK</v>
      </c>
      <c r="N89" s="42" t="str">
        <f t="shared" si="5"/>
        <v>PEMELIHARAAN RUTIN *)</v>
      </c>
    </row>
    <row r="90" spans="2:17" ht="15" x14ac:dyDescent="0.3">
      <c r="B90" s="39">
        <f t="shared" si="4"/>
        <v>80</v>
      </c>
      <c r="C90" s="26">
        <v>24050001</v>
      </c>
      <c r="D90" s="27" t="s">
        <v>1544</v>
      </c>
      <c r="E90" s="27" t="s">
        <v>1721</v>
      </c>
      <c r="F90" s="1" t="s">
        <v>1722</v>
      </c>
      <c r="G90" s="4" t="s">
        <v>1858</v>
      </c>
      <c r="H90" s="4" t="s">
        <v>1861</v>
      </c>
      <c r="I90" s="40">
        <v>11.5</v>
      </c>
      <c r="J90" s="40">
        <v>5.6</v>
      </c>
      <c r="K90" s="41">
        <v>1</v>
      </c>
      <c r="L90" s="41">
        <v>1</v>
      </c>
      <c r="M90" s="39" t="str">
        <f t="shared" si="3"/>
        <v>BAIK</v>
      </c>
      <c r="N90" s="42" t="str">
        <f t="shared" si="5"/>
        <v>PEMELIHARAAN RUTIN *)</v>
      </c>
    </row>
    <row r="91" spans="2:17" ht="15" x14ac:dyDescent="0.3">
      <c r="B91" s="39">
        <f t="shared" si="4"/>
        <v>81</v>
      </c>
      <c r="C91" s="26">
        <v>24050002</v>
      </c>
      <c r="D91" s="27" t="s">
        <v>1545</v>
      </c>
      <c r="E91" s="27" t="s">
        <v>1721</v>
      </c>
      <c r="F91" s="1" t="s">
        <v>1723</v>
      </c>
      <c r="G91" s="4" t="s">
        <v>1858</v>
      </c>
      <c r="H91" s="4" t="s">
        <v>1861</v>
      </c>
      <c r="I91" s="40">
        <v>19.2</v>
      </c>
      <c r="J91" s="40">
        <v>5.5</v>
      </c>
      <c r="K91" s="41">
        <v>1</v>
      </c>
      <c r="L91" s="41">
        <v>1.4</v>
      </c>
      <c r="M91" s="39" t="str">
        <f t="shared" si="3"/>
        <v>BAIK</v>
      </c>
      <c r="N91" s="42" t="str">
        <f t="shared" si="5"/>
        <v>PEMELIHARAAN RUTIN *)</v>
      </c>
    </row>
    <row r="92" spans="2:17" ht="15" x14ac:dyDescent="0.3">
      <c r="B92" s="39">
        <f t="shared" si="4"/>
        <v>82</v>
      </c>
      <c r="C92" s="26">
        <v>24051001</v>
      </c>
      <c r="D92" s="27" t="s">
        <v>1546</v>
      </c>
      <c r="E92" s="27" t="s">
        <v>1724</v>
      </c>
      <c r="F92" s="1" t="s">
        <v>1725</v>
      </c>
      <c r="G92" s="4" t="s">
        <v>1858</v>
      </c>
      <c r="H92" s="4" t="s">
        <v>1864</v>
      </c>
      <c r="I92" s="40">
        <v>10.199999999999999</v>
      </c>
      <c r="J92" s="40">
        <v>5.4</v>
      </c>
      <c r="K92" s="41">
        <v>1</v>
      </c>
      <c r="L92" s="41">
        <v>1</v>
      </c>
      <c r="M92" s="39" t="str">
        <f t="shared" si="3"/>
        <v>BAIK</v>
      </c>
      <c r="N92" s="42" t="str">
        <f t="shared" si="5"/>
        <v>PEMELIHARAAN RUTIN *)</v>
      </c>
    </row>
    <row r="93" spans="2:17" ht="15" x14ac:dyDescent="0.3">
      <c r="B93" s="39">
        <f t="shared" si="4"/>
        <v>83</v>
      </c>
      <c r="C93" s="26">
        <v>24053001</v>
      </c>
      <c r="D93" s="27" t="s">
        <v>1547</v>
      </c>
      <c r="E93" s="27" t="s">
        <v>1726</v>
      </c>
      <c r="F93" s="1" t="s">
        <v>1727</v>
      </c>
      <c r="G93" s="4" t="s">
        <v>1865</v>
      </c>
      <c r="H93" s="4" t="s">
        <v>1866</v>
      </c>
      <c r="I93" s="40">
        <v>9.5</v>
      </c>
      <c r="J93" s="40">
        <v>4.7</v>
      </c>
      <c r="K93" s="41">
        <v>1</v>
      </c>
      <c r="L93" s="41">
        <v>1.2</v>
      </c>
      <c r="M93" s="39" t="str">
        <f t="shared" si="3"/>
        <v>BAIK</v>
      </c>
      <c r="N93" s="42" t="str">
        <f t="shared" si="5"/>
        <v>PEMELIHARAAN RUTIN *)</v>
      </c>
    </row>
    <row r="94" spans="2:17" ht="15" x14ac:dyDescent="0.3">
      <c r="B94" s="39">
        <f t="shared" si="4"/>
        <v>84</v>
      </c>
      <c r="C94" s="26">
        <v>24053002</v>
      </c>
      <c r="D94" s="27" t="s">
        <v>1548</v>
      </c>
      <c r="E94" s="27" t="s">
        <v>1726</v>
      </c>
      <c r="F94" s="1" t="s">
        <v>1728</v>
      </c>
      <c r="G94" s="4" t="s">
        <v>1865</v>
      </c>
      <c r="H94" s="4" t="s">
        <v>1866</v>
      </c>
      <c r="I94" s="40">
        <v>9.3000000000000007</v>
      </c>
      <c r="J94" s="40">
        <v>4.7</v>
      </c>
      <c r="K94" s="41">
        <v>1</v>
      </c>
      <c r="L94" s="41">
        <v>2.6</v>
      </c>
      <c r="M94" s="39" t="str">
        <f t="shared" si="3"/>
        <v>RUSAK RINGAN</v>
      </c>
      <c r="N94" s="42" t="str">
        <f t="shared" si="5"/>
        <v>REHABILITASI</v>
      </c>
      <c r="Q94" s="32">
        <v>11</v>
      </c>
    </row>
    <row r="95" spans="2:17" ht="15" x14ac:dyDescent="0.3">
      <c r="B95" s="39">
        <f t="shared" si="4"/>
        <v>85</v>
      </c>
      <c r="C95" s="26">
        <v>24055001</v>
      </c>
      <c r="D95" s="27" t="s">
        <v>1549</v>
      </c>
      <c r="E95" s="27" t="s">
        <v>1729</v>
      </c>
      <c r="F95" s="1" t="s">
        <v>1730</v>
      </c>
      <c r="G95" s="4" t="s">
        <v>1865</v>
      </c>
      <c r="H95" s="4" t="s">
        <v>1867</v>
      </c>
      <c r="I95" s="40">
        <v>8.6999999999999993</v>
      </c>
      <c r="J95" s="40">
        <v>4.8</v>
      </c>
      <c r="K95" s="41">
        <v>1</v>
      </c>
      <c r="L95" s="41">
        <v>2</v>
      </c>
      <c r="M95" s="39" t="str">
        <f t="shared" si="3"/>
        <v>SEDANG</v>
      </c>
      <c r="N95" s="42" t="str">
        <f t="shared" si="5"/>
        <v>PERBAIKAN/REHABILITASI</v>
      </c>
      <c r="P95" s="32">
        <v>15</v>
      </c>
    </row>
    <row r="96" spans="2:17" ht="15" x14ac:dyDescent="0.3">
      <c r="B96" s="39">
        <f t="shared" si="4"/>
        <v>86</v>
      </c>
      <c r="C96" s="26">
        <v>24055002</v>
      </c>
      <c r="D96" s="27" t="s">
        <v>1550</v>
      </c>
      <c r="E96" s="27" t="s">
        <v>1729</v>
      </c>
      <c r="F96" s="1" t="s">
        <v>1731</v>
      </c>
      <c r="G96" s="4" t="s">
        <v>1865</v>
      </c>
      <c r="H96" s="4" t="s">
        <v>1867</v>
      </c>
      <c r="I96" s="40">
        <v>11.5</v>
      </c>
      <c r="J96" s="40">
        <v>4.5</v>
      </c>
      <c r="K96" s="41">
        <v>1</v>
      </c>
      <c r="L96" s="41">
        <v>2.6</v>
      </c>
      <c r="M96" s="39" t="str">
        <f t="shared" si="3"/>
        <v>RUSAK RINGAN</v>
      </c>
      <c r="N96" s="42" t="str">
        <f t="shared" si="5"/>
        <v>REHABILITASI</v>
      </c>
      <c r="Q96" s="32">
        <v>12</v>
      </c>
    </row>
    <row r="97" spans="2:17" ht="15" x14ac:dyDescent="0.3">
      <c r="B97" s="39">
        <f t="shared" si="4"/>
        <v>87</v>
      </c>
      <c r="C97" s="26">
        <v>24055003</v>
      </c>
      <c r="D97" s="27" t="s">
        <v>1551</v>
      </c>
      <c r="E97" s="27" t="s">
        <v>1729</v>
      </c>
      <c r="F97" s="1" t="s">
        <v>1732</v>
      </c>
      <c r="G97" s="4" t="s">
        <v>1865</v>
      </c>
      <c r="H97" s="4" t="s">
        <v>1867</v>
      </c>
      <c r="I97" s="40">
        <v>10.5</v>
      </c>
      <c r="J97" s="40">
        <v>4.45</v>
      </c>
      <c r="K97" s="41">
        <v>1</v>
      </c>
      <c r="L97" s="41">
        <v>1.4</v>
      </c>
      <c r="M97" s="39" t="str">
        <f t="shared" si="3"/>
        <v>BAIK</v>
      </c>
      <c r="N97" s="42" t="str">
        <f t="shared" si="5"/>
        <v>PEMELIHARAAN RUTIN *)</v>
      </c>
    </row>
    <row r="98" spans="2:17" ht="15" x14ac:dyDescent="0.3">
      <c r="B98" s="39">
        <f t="shared" si="4"/>
        <v>88</v>
      </c>
      <c r="C98" s="26">
        <v>24055004</v>
      </c>
      <c r="D98" s="27" t="s">
        <v>1552</v>
      </c>
      <c r="E98" s="27" t="s">
        <v>1729</v>
      </c>
      <c r="F98" s="1" t="s">
        <v>1733</v>
      </c>
      <c r="G98" s="4" t="s">
        <v>1865</v>
      </c>
      <c r="H98" s="4" t="s">
        <v>1868</v>
      </c>
      <c r="I98" s="40">
        <v>20</v>
      </c>
      <c r="J98" s="40">
        <v>5.6</v>
      </c>
      <c r="K98" s="41">
        <v>1</v>
      </c>
      <c r="L98" s="41">
        <v>1</v>
      </c>
      <c r="M98" s="39" t="str">
        <f t="shared" si="3"/>
        <v>BAIK</v>
      </c>
      <c r="N98" s="42" t="str">
        <f t="shared" si="5"/>
        <v>PEMELIHARAAN RUTIN *)</v>
      </c>
    </row>
    <row r="99" spans="2:17" ht="15" x14ac:dyDescent="0.3">
      <c r="B99" s="39">
        <f t="shared" si="4"/>
        <v>89</v>
      </c>
      <c r="C99" s="26">
        <v>24056001</v>
      </c>
      <c r="D99" s="27" t="s">
        <v>1553</v>
      </c>
      <c r="E99" s="27" t="s">
        <v>1734</v>
      </c>
      <c r="F99" s="1" t="s">
        <v>1735</v>
      </c>
      <c r="G99" s="4" t="s">
        <v>1869</v>
      </c>
      <c r="H99" s="4" t="s">
        <v>1870</v>
      </c>
      <c r="I99" s="40">
        <v>10.3</v>
      </c>
      <c r="J99" s="40">
        <v>4.8</v>
      </c>
      <c r="K99" s="41">
        <v>1</v>
      </c>
      <c r="L99" s="41">
        <v>1.2</v>
      </c>
      <c r="M99" s="39" t="str">
        <f t="shared" si="3"/>
        <v>BAIK</v>
      </c>
      <c r="N99" s="42" t="str">
        <f t="shared" si="5"/>
        <v>PEMELIHARAAN RUTIN *)</v>
      </c>
    </row>
    <row r="100" spans="2:17" ht="15" x14ac:dyDescent="0.3">
      <c r="B100" s="39">
        <f t="shared" si="4"/>
        <v>90</v>
      </c>
      <c r="C100" s="26">
        <v>24056002</v>
      </c>
      <c r="D100" s="27" t="s">
        <v>1524</v>
      </c>
      <c r="E100" s="27" t="s">
        <v>1734</v>
      </c>
      <c r="F100" s="1" t="s">
        <v>1736</v>
      </c>
      <c r="G100" s="4" t="s">
        <v>1869</v>
      </c>
      <c r="H100" s="4" t="s">
        <v>1871</v>
      </c>
      <c r="I100" s="40">
        <v>9.6999999999999993</v>
      </c>
      <c r="J100" s="40">
        <v>4.8</v>
      </c>
      <c r="K100" s="41">
        <v>1</v>
      </c>
      <c r="L100" s="41">
        <v>1</v>
      </c>
      <c r="M100" s="39" t="str">
        <f t="shared" si="3"/>
        <v>BAIK</v>
      </c>
      <c r="N100" s="42" t="str">
        <f t="shared" si="5"/>
        <v>PEMELIHARAAN RUTIN *)</v>
      </c>
    </row>
    <row r="101" spans="2:17" s="51" customFormat="1" ht="15" x14ac:dyDescent="0.3">
      <c r="B101" s="43">
        <f t="shared" si="4"/>
        <v>91</v>
      </c>
      <c r="C101" s="44">
        <v>24056003</v>
      </c>
      <c r="D101" s="45" t="s">
        <v>1554</v>
      </c>
      <c r="E101" s="45" t="s">
        <v>1734</v>
      </c>
      <c r="F101" s="46" t="s">
        <v>1737</v>
      </c>
      <c r="G101" s="47" t="s">
        <v>1869</v>
      </c>
      <c r="H101" s="47" t="s">
        <v>1872</v>
      </c>
      <c r="I101" s="48">
        <v>10.7</v>
      </c>
      <c r="J101" s="48">
        <v>5.7</v>
      </c>
      <c r="K101" s="49">
        <v>1</v>
      </c>
      <c r="L101" s="49">
        <v>2.6</v>
      </c>
      <c r="M101" s="43" t="str">
        <f t="shared" si="3"/>
        <v>RUSAK RINGAN</v>
      </c>
      <c r="N101" s="50" t="str">
        <f t="shared" si="5"/>
        <v>REHABILITASI</v>
      </c>
      <c r="Q101" s="51">
        <v>13</v>
      </c>
    </row>
    <row r="102" spans="2:17" s="51" customFormat="1" ht="15" x14ac:dyDescent="0.3">
      <c r="B102" s="43">
        <f t="shared" si="4"/>
        <v>92</v>
      </c>
      <c r="C102" s="44">
        <v>24056004</v>
      </c>
      <c r="D102" s="45" t="s">
        <v>1544</v>
      </c>
      <c r="E102" s="45" t="s">
        <v>1734</v>
      </c>
      <c r="F102" s="46" t="s">
        <v>1738</v>
      </c>
      <c r="G102" s="47" t="s">
        <v>1869</v>
      </c>
      <c r="H102" s="47" t="s">
        <v>1872</v>
      </c>
      <c r="I102" s="48">
        <v>12.9</v>
      </c>
      <c r="J102" s="48">
        <v>4.8</v>
      </c>
      <c r="K102" s="49">
        <v>1</v>
      </c>
      <c r="L102" s="49">
        <v>2.4</v>
      </c>
      <c r="M102" s="43" t="str">
        <f t="shared" si="3"/>
        <v>SEDANG</v>
      </c>
      <c r="N102" s="50" t="str">
        <f t="shared" si="5"/>
        <v>PERBAIKAN/REHABILITASI</v>
      </c>
      <c r="P102" s="51">
        <v>16</v>
      </c>
    </row>
    <row r="103" spans="2:17" ht="15" x14ac:dyDescent="0.3">
      <c r="B103" s="39">
        <f t="shared" si="4"/>
        <v>93</v>
      </c>
      <c r="C103" s="26">
        <v>24057001</v>
      </c>
      <c r="D103" s="27" t="s">
        <v>1555</v>
      </c>
      <c r="E103" s="27" t="s">
        <v>1739</v>
      </c>
      <c r="F103" s="1" t="s">
        <v>1740</v>
      </c>
      <c r="G103" s="4" t="s">
        <v>1873</v>
      </c>
      <c r="H103" s="4" t="s">
        <v>1874</v>
      </c>
      <c r="I103" s="40">
        <v>17.600000000000001</v>
      </c>
      <c r="J103" s="40">
        <v>5.85</v>
      </c>
      <c r="K103" s="41">
        <v>1</v>
      </c>
      <c r="L103" s="41">
        <v>1.4</v>
      </c>
      <c r="M103" s="39" t="str">
        <f t="shared" si="3"/>
        <v>BAIK</v>
      </c>
      <c r="N103" s="42" t="str">
        <f>IF(AND(L103&gt;=0,L103&lt;=0.5),"PEMELIHARAAN RUTIN",IF(AND(L103&gt;0.06,L103&lt;=1.5),"PEMELIHARAAN RUTIN *)",IF(AND(L103&gt;1.5,L103&lt;=2.5),"PERBAIKAN/REHABILITASI",IF(AND(L103&gt;2.5,L103&lt;=3.5),"REHABILITASI",IF(AND(L103&gt;3.5,L103&lt;=4.5),"PENGGANTIAN",IF(AND(L103&gt;4.6,L103&lt;=5),"PEMBANGUNAN JEMBATAN BARU",0))))))</f>
        <v>PEMELIHARAAN RUTIN *)</v>
      </c>
    </row>
    <row r="104" spans="2:17" s="51" customFormat="1" ht="15" x14ac:dyDescent="0.3">
      <c r="B104" s="43">
        <f t="shared" si="4"/>
        <v>94</v>
      </c>
      <c r="C104" s="44">
        <v>24057002</v>
      </c>
      <c r="D104" s="45" t="s">
        <v>1556</v>
      </c>
      <c r="E104" s="45" t="s">
        <v>1739</v>
      </c>
      <c r="F104" s="46" t="s">
        <v>1741</v>
      </c>
      <c r="G104" s="47" t="s">
        <v>1869</v>
      </c>
      <c r="H104" s="47" t="s">
        <v>1875</v>
      </c>
      <c r="I104" s="48">
        <v>10.9</v>
      </c>
      <c r="J104" s="48">
        <v>5.85</v>
      </c>
      <c r="K104" s="49">
        <v>1</v>
      </c>
      <c r="L104" s="49">
        <v>2</v>
      </c>
      <c r="M104" s="43" t="str">
        <f t="shared" si="3"/>
        <v>SEDANG</v>
      </c>
      <c r="N104" s="50" t="str">
        <f t="shared" si="5"/>
        <v>PERBAIKAN/REHABILITASI</v>
      </c>
      <c r="P104" s="51">
        <v>17</v>
      </c>
    </row>
    <row r="105" spans="2:17" s="51" customFormat="1" ht="15" x14ac:dyDescent="0.3">
      <c r="B105" s="43">
        <f t="shared" si="4"/>
        <v>95</v>
      </c>
      <c r="C105" s="44">
        <v>24057003</v>
      </c>
      <c r="D105" s="45" t="s">
        <v>1557</v>
      </c>
      <c r="E105" s="45" t="s">
        <v>1739</v>
      </c>
      <c r="F105" s="46" t="s">
        <v>1742</v>
      </c>
      <c r="G105" s="47" t="s">
        <v>1869</v>
      </c>
      <c r="H105" s="47" t="s">
        <v>1875</v>
      </c>
      <c r="I105" s="48">
        <v>11.13</v>
      </c>
      <c r="J105" s="48">
        <v>5.75</v>
      </c>
      <c r="K105" s="49">
        <v>1</v>
      </c>
      <c r="L105" s="49">
        <v>1.6</v>
      </c>
      <c r="M105" s="43" t="str">
        <f t="shared" si="3"/>
        <v>SEDANG</v>
      </c>
      <c r="N105" s="50" t="str">
        <f t="shared" si="5"/>
        <v>PERBAIKAN/REHABILITASI</v>
      </c>
      <c r="P105" s="51">
        <v>18</v>
      </c>
    </row>
    <row r="106" spans="2:17" ht="15" x14ac:dyDescent="0.3">
      <c r="B106" s="39">
        <f t="shared" si="4"/>
        <v>96</v>
      </c>
      <c r="C106" s="26">
        <v>24057004</v>
      </c>
      <c r="D106" s="27" t="s">
        <v>1558</v>
      </c>
      <c r="E106" s="27" t="s">
        <v>1739</v>
      </c>
      <c r="F106" s="1" t="s">
        <v>1743</v>
      </c>
      <c r="G106" s="4" t="s">
        <v>1869</v>
      </c>
      <c r="H106" s="4" t="s">
        <v>1875</v>
      </c>
      <c r="I106" s="40">
        <v>11.1</v>
      </c>
      <c r="J106" s="40">
        <v>6</v>
      </c>
      <c r="K106" s="41">
        <v>1</v>
      </c>
      <c r="L106" s="41">
        <v>1.2</v>
      </c>
      <c r="M106" s="39" t="str">
        <f t="shared" si="3"/>
        <v>BAIK</v>
      </c>
      <c r="N106" s="42" t="str">
        <f t="shared" si="5"/>
        <v>PEMELIHARAAN RUTIN *)</v>
      </c>
    </row>
    <row r="107" spans="2:17" ht="15" x14ac:dyDescent="0.3">
      <c r="B107" s="39">
        <f t="shared" si="4"/>
        <v>97</v>
      </c>
      <c r="C107" s="26">
        <v>24057005</v>
      </c>
      <c r="D107" s="27" t="s">
        <v>1559</v>
      </c>
      <c r="E107" s="27" t="s">
        <v>1739</v>
      </c>
      <c r="F107" s="1" t="s">
        <v>1744</v>
      </c>
      <c r="G107" s="4" t="s">
        <v>1869</v>
      </c>
      <c r="H107" s="4" t="s">
        <v>1870</v>
      </c>
      <c r="I107" s="40">
        <v>11.12</v>
      </c>
      <c r="J107" s="40">
        <v>5.75</v>
      </c>
      <c r="K107" s="41">
        <v>1</v>
      </c>
      <c r="L107" s="41">
        <v>1</v>
      </c>
      <c r="M107" s="39" t="str">
        <f t="shared" si="3"/>
        <v>BAIK</v>
      </c>
      <c r="N107" s="42" t="str">
        <f t="shared" si="5"/>
        <v>PEMELIHARAAN RUTIN *)</v>
      </c>
    </row>
    <row r="108" spans="2:17" s="51" customFormat="1" ht="15" x14ac:dyDescent="0.3">
      <c r="B108" s="43">
        <f t="shared" si="4"/>
        <v>98</v>
      </c>
      <c r="C108" s="44">
        <v>24058001</v>
      </c>
      <c r="D108" s="45" t="s">
        <v>1560</v>
      </c>
      <c r="E108" s="45" t="s">
        <v>1745</v>
      </c>
      <c r="F108" s="46" t="s">
        <v>1746</v>
      </c>
      <c r="G108" s="47" t="s">
        <v>1869</v>
      </c>
      <c r="H108" s="47" t="s">
        <v>1871</v>
      </c>
      <c r="I108" s="48">
        <v>10.8</v>
      </c>
      <c r="J108" s="48">
        <v>5.4</v>
      </c>
      <c r="K108" s="49">
        <v>1</v>
      </c>
      <c r="L108" s="49">
        <v>1.6</v>
      </c>
      <c r="M108" s="43" t="str">
        <f t="shared" si="3"/>
        <v>SEDANG</v>
      </c>
      <c r="N108" s="50" t="str">
        <f t="shared" si="5"/>
        <v>PERBAIKAN/REHABILITASI</v>
      </c>
      <c r="P108" s="51">
        <v>19</v>
      </c>
    </row>
    <row r="109" spans="2:17" ht="15" x14ac:dyDescent="0.3">
      <c r="B109" s="39">
        <f t="shared" si="4"/>
        <v>99</v>
      </c>
      <c r="C109" s="26">
        <v>24058002</v>
      </c>
      <c r="D109" s="27" t="s">
        <v>1561</v>
      </c>
      <c r="E109" s="27" t="s">
        <v>1745</v>
      </c>
      <c r="F109" s="1" t="s">
        <v>1747</v>
      </c>
      <c r="G109" s="4" t="s">
        <v>1869</v>
      </c>
      <c r="H109" s="4" t="s">
        <v>1871</v>
      </c>
      <c r="I109" s="40">
        <v>23</v>
      </c>
      <c r="J109" s="40">
        <v>5.3</v>
      </c>
      <c r="K109" s="41">
        <v>2</v>
      </c>
      <c r="L109" s="41">
        <v>1.2</v>
      </c>
      <c r="M109" s="39" t="str">
        <f t="shared" si="3"/>
        <v>BAIK</v>
      </c>
      <c r="N109" s="42" t="str">
        <f t="shared" si="5"/>
        <v>PEMELIHARAAN RUTIN *)</v>
      </c>
    </row>
    <row r="110" spans="2:17" ht="15" x14ac:dyDescent="0.3">
      <c r="B110" s="39">
        <f t="shared" si="4"/>
        <v>100</v>
      </c>
      <c r="C110" s="26">
        <v>24058003</v>
      </c>
      <c r="D110" s="27" t="s">
        <v>1562</v>
      </c>
      <c r="E110" s="27" t="s">
        <v>1745</v>
      </c>
      <c r="F110" s="1" t="s">
        <v>1748</v>
      </c>
      <c r="G110" s="4" t="s">
        <v>1869</v>
      </c>
      <c r="H110" s="4" t="s">
        <v>1872</v>
      </c>
      <c r="I110" s="40">
        <v>10.9</v>
      </c>
      <c r="J110" s="40">
        <v>5.4</v>
      </c>
      <c r="K110" s="41">
        <v>1</v>
      </c>
      <c r="L110" s="41">
        <v>1.2</v>
      </c>
      <c r="M110" s="39" t="str">
        <f t="shared" si="3"/>
        <v>BAIK</v>
      </c>
      <c r="N110" s="42" t="str">
        <f t="shared" si="5"/>
        <v>PEMELIHARAAN RUTIN *)</v>
      </c>
    </row>
    <row r="111" spans="2:17" ht="15" x14ac:dyDescent="0.3">
      <c r="B111" s="39">
        <f t="shared" si="4"/>
        <v>101</v>
      </c>
      <c r="C111" s="26">
        <v>24058004</v>
      </c>
      <c r="D111" s="27" t="s">
        <v>1563</v>
      </c>
      <c r="E111" s="27" t="s">
        <v>1745</v>
      </c>
      <c r="F111" s="1" t="s">
        <v>1749</v>
      </c>
      <c r="G111" s="4" t="s">
        <v>1869</v>
      </c>
      <c r="H111" s="4" t="s">
        <v>1876</v>
      </c>
      <c r="I111" s="40">
        <v>11.34</v>
      </c>
      <c r="J111" s="40">
        <v>5.5</v>
      </c>
      <c r="K111" s="41">
        <v>1</v>
      </c>
      <c r="L111" s="41">
        <v>1.2</v>
      </c>
      <c r="M111" s="39" t="str">
        <f t="shared" si="3"/>
        <v>BAIK</v>
      </c>
      <c r="N111" s="42" t="str">
        <f t="shared" si="5"/>
        <v>PEMELIHARAAN RUTIN *)</v>
      </c>
    </row>
    <row r="112" spans="2:17" s="51" customFormat="1" ht="14.4" customHeight="1" x14ac:dyDescent="0.3">
      <c r="B112" s="43">
        <f t="shared" si="4"/>
        <v>102</v>
      </c>
      <c r="C112" s="44">
        <v>24058005</v>
      </c>
      <c r="D112" s="45" t="s">
        <v>1564</v>
      </c>
      <c r="E112" s="45" t="s">
        <v>1745</v>
      </c>
      <c r="F112" s="46" t="s">
        <v>1750</v>
      </c>
      <c r="G112" s="47" t="s">
        <v>1869</v>
      </c>
      <c r="H112" s="47" t="s">
        <v>1876</v>
      </c>
      <c r="I112" s="48">
        <v>11</v>
      </c>
      <c r="J112" s="48">
        <v>5.4</v>
      </c>
      <c r="K112" s="49">
        <v>1</v>
      </c>
      <c r="L112" s="49">
        <v>1.8</v>
      </c>
      <c r="M112" s="43" t="str">
        <f t="shared" si="3"/>
        <v>SEDANG</v>
      </c>
      <c r="N112" s="50" t="str">
        <f t="shared" si="5"/>
        <v>PERBAIKAN/REHABILITASI</v>
      </c>
      <c r="P112" s="51">
        <v>20</v>
      </c>
    </row>
    <row r="113" spans="2:17" ht="15" x14ac:dyDescent="0.3">
      <c r="B113" s="39">
        <f t="shared" si="4"/>
        <v>103</v>
      </c>
      <c r="C113" s="26">
        <v>24058006</v>
      </c>
      <c r="D113" s="27" t="s">
        <v>1565</v>
      </c>
      <c r="E113" s="27" t="s">
        <v>1745</v>
      </c>
      <c r="F113" s="1" t="s">
        <v>1751</v>
      </c>
      <c r="G113" s="4" t="s">
        <v>1869</v>
      </c>
      <c r="H113" s="4" t="s">
        <v>1876</v>
      </c>
      <c r="I113" s="40">
        <v>11.65</v>
      </c>
      <c r="J113" s="40">
        <v>5.37</v>
      </c>
      <c r="K113" s="41">
        <v>1</v>
      </c>
      <c r="L113" s="41">
        <v>1</v>
      </c>
      <c r="M113" s="39" t="str">
        <f t="shared" si="3"/>
        <v>BAIK</v>
      </c>
      <c r="N113" s="42" t="str">
        <f t="shared" si="5"/>
        <v>PEMELIHARAAN RUTIN *)</v>
      </c>
    </row>
    <row r="114" spans="2:17" ht="15" x14ac:dyDescent="0.3">
      <c r="B114" s="39">
        <f t="shared" si="4"/>
        <v>104</v>
      </c>
      <c r="C114" s="26">
        <v>24058007</v>
      </c>
      <c r="D114" s="27" t="s">
        <v>1566</v>
      </c>
      <c r="E114" s="27" t="s">
        <v>1745</v>
      </c>
      <c r="F114" s="1" t="s">
        <v>1752</v>
      </c>
      <c r="G114" s="4" t="s">
        <v>1869</v>
      </c>
      <c r="H114" s="4" t="s">
        <v>1876</v>
      </c>
      <c r="I114" s="40">
        <v>24.65</v>
      </c>
      <c r="J114" s="40">
        <v>5.9</v>
      </c>
      <c r="K114" s="41">
        <v>1</v>
      </c>
      <c r="L114" s="41">
        <v>1.2</v>
      </c>
      <c r="M114" s="39" t="str">
        <f t="shared" si="3"/>
        <v>BAIK</v>
      </c>
      <c r="N114" s="42" t="str">
        <f t="shared" si="5"/>
        <v>PEMELIHARAAN RUTIN *)</v>
      </c>
    </row>
    <row r="115" spans="2:17" ht="15" x14ac:dyDescent="0.3">
      <c r="B115" s="39">
        <f t="shared" si="4"/>
        <v>105</v>
      </c>
      <c r="C115" s="26">
        <v>24059001</v>
      </c>
      <c r="D115" s="27" t="s">
        <v>1567</v>
      </c>
      <c r="E115" s="28" t="s">
        <v>1753</v>
      </c>
      <c r="F115" s="1" t="s">
        <v>1754</v>
      </c>
      <c r="G115" s="4" t="s">
        <v>1873</v>
      </c>
      <c r="H115" s="4" t="s">
        <v>1874</v>
      </c>
      <c r="I115" s="40">
        <v>12.7</v>
      </c>
      <c r="J115" s="40">
        <v>4.53</v>
      </c>
      <c r="K115" s="41">
        <v>1</v>
      </c>
      <c r="L115" s="41">
        <v>3.2</v>
      </c>
      <c r="M115" s="39" t="str">
        <f t="shared" si="3"/>
        <v>RUSAK RINGAN</v>
      </c>
      <c r="N115" s="42" t="str">
        <f t="shared" si="5"/>
        <v>REHABILITASI</v>
      </c>
      <c r="Q115" s="32">
        <v>14</v>
      </c>
    </row>
    <row r="116" spans="2:17" ht="15" x14ac:dyDescent="0.3">
      <c r="B116" s="39">
        <f t="shared" si="4"/>
        <v>106</v>
      </c>
      <c r="C116" s="26">
        <v>24059002</v>
      </c>
      <c r="D116" s="27" t="s">
        <v>1568</v>
      </c>
      <c r="E116" s="28" t="s">
        <v>1753</v>
      </c>
      <c r="F116" s="1" t="s">
        <v>1755</v>
      </c>
      <c r="G116" s="4" t="s">
        <v>1873</v>
      </c>
      <c r="H116" s="4" t="s">
        <v>1874</v>
      </c>
      <c r="I116" s="40">
        <v>11.47</v>
      </c>
      <c r="J116" s="40">
        <v>4.53</v>
      </c>
      <c r="K116" s="41">
        <v>1</v>
      </c>
      <c r="L116" s="41">
        <v>1.2</v>
      </c>
      <c r="M116" s="39" t="str">
        <f t="shared" si="3"/>
        <v>BAIK</v>
      </c>
      <c r="N116" s="42" t="str">
        <f t="shared" si="5"/>
        <v>PEMELIHARAAN RUTIN *)</v>
      </c>
    </row>
    <row r="117" spans="2:17" ht="15" x14ac:dyDescent="0.3">
      <c r="B117" s="39">
        <f t="shared" si="4"/>
        <v>107</v>
      </c>
      <c r="C117" s="26">
        <v>24062001</v>
      </c>
      <c r="D117" s="27" t="s">
        <v>1569</v>
      </c>
      <c r="E117" s="27" t="s">
        <v>1756</v>
      </c>
      <c r="F117" s="1" t="s">
        <v>1757</v>
      </c>
      <c r="G117" s="4" t="s">
        <v>1873</v>
      </c>
      <c r="H117" s="4" t="s">
        <v>1874</v>
      </c>
      <c r="I117" s="40">
        <v>9.6</v>
      </c>
      <c r="J117" s="40">
        <v>5</v>
      </c>
      <c r="K117" s="41">
        <v>1</v>
      </c>
      <c r="L117" s="41">
        <v>1.2</v>
      </c>
      <c r="M117" s="39" t="str">
        <f t="shared" si="3"/>
        <v>BAIK</v>
      </c>
      <c r="N117" s="42" t="str">
        <f t="shared" si="5"/>
        <v>PEMELIHARAAN RUTIN *)</v>
      </c>
    </row>
    <row r="118" spans="2:17" ht="15" x14ac:dyDescent="0.3">
      <c r="B118" s="39">
        <f t="shared" si="4"/>
        <v>108</v>
      </c>
      <c r="C118" s="26">
        <v>24062002</v>
      </c>
      <c r="D118" s="27" t="s">
        <v>1570</v>
      </c>
      <c r="E118" s="27" t="s">
        <v>1756</v>
      </c>
      <c r="F118" s="1" t="s">
        <v>1758</v>
      </c>
      <c r="G118" s="4" t="s">
        <v>1873</v>
      </c>
      <c r="H118" s="4" t="s">
        <v>1874</v>
      </c>
      <c r="I118" s="40">
        <v>10.6</v>
      </c>
      <c r="J118" s="40">
        <v>5</v>
      </c>
      <c r="K118" s="41">
        <v>1</v>
      </c>
      <c r="L118" s="41">
        <v>1.4</v>
      </c>
      <c r="M118" s="39" t="str">
        <f t="shared" si="3"/>
        <v>BAIK</v>
      </c>
      <c r="N118" s="42" t="str">
        <f t="shared" si="5"/>
        <v>PEMELIHARAAN RUTIN *)</v>
      </c>
    </row>
    <row r="119" spans="2:17" ht="15" x14ac:dyDescent="0.3">
      <c r="B119" s="39">
        <f t="shared" si="4"/>
        <v>109</v>
      </c>
      <c r="C119" s="26">
        <v>24062003</v>
      </c>
      <c r="D119" s="27" t="s">
        <v>1571</v>
      </c>
      <c r="E119" s="27" t="s">
        <v>1756</v>
      </c>
      <c r="F119" s="1" t="s">
        <v>1759</v>
      </c>
      <c r="G119" s="4" t="s">
        <v>1873</v>
      </c>
      <c r="H119" s="4" t="s">
        <v>1877</v>
      </c>
      <c r="I119" s="40">
        <v>27.5</v>
      </c>
      <c r="J119" s="40">
        <v>5.35</v>
      </c>
      <c r="K119" s="41">
        <v>2</v>
      </c>
      <c r="L119" s="41">
        <v>1.6</v>
      </c>
      <c r="M119" s="39" t="str">
        <f t="shared" si="3"/>
        <v>SEDANG</v>
      </c>
      <c r="N119" s="42" t="str">
        <f t="shared" si="5"/>
        <v>PERBAIKAN/REHABILITASI</v>
      </c>
      <c r="P119" s="32">
        <v>21</v>
      </c>
    </row>
    <row r="120" spans="2:17" ht="15" x14ac:dyDescent="0.3">
      <c r="B120" s="39">
        <f t="shared" si="4"/>
        <v>110</v>
      </c>
      <c r="C120" s="26">
        <v>24062004</v>
      </c>
      <c r="D120" s="27" t="s">
        <v>1572</v>
      </c>
      <c r="E120" s="27" t="s">
        <v>1756</v>
      </c>
      <c r="F120" s="1" t="s">
        <v>1760</v>
      </c>
      <c r="G120" s="4" t="s">
        <v>1873</v>
      </c>
      <c r="H120" s="4" t="s">
        <v>1877</v>
      </c>
      <c r="I120" s="40">
        <v>11.5</v>
      </c>
      <c r="J120" s="40">
        <v>5.6</v>
      </c>
      <c r="K120" s="41">
        <v>1</v>
      </c>
      <c r="L120" s="41">
        <v>1.4</v>
      </c>
      <c r="M120" s="39" t="str">
        <f t="shared" si="3"/>
        <v>BAIK</v>
      </c>
      <c r="N120" s="42" t="str">
        <f t="shared" si="5"/>
        <v>PEMELIHARAAN RUTIN *)</v>
      </c>
    </row>
    <row r="121" spans="2:17" ht="15" x14ac:dyDescent="0.3">
      <c r="B121" s="39">
        <f t="shared" si="4"/>
        <v>111</v>
      </c>
      <c r="C121" s="26">
        <v>24062005</v>
      </c>
      <c r="D121" s="27" t="s">
        <v>1573</v>
      </c>
      <c r="E121" s="27" t="s">
        <v>1756</v>
      </c>
      <c r="F121" s="1" t="s">
        <v>1761</v>
      </c>
      <c r="G121" s="4" t="s">
        <v>1878</v>
      </c>
      <c r="H121" s="4" t="s">
        <v>1879</v>
      </c>
      <c r="I121" s="40">
        <v>13.8</v>
      </c>
      <c r="J121" s="40">
        <v>5.7</v>
      </c>
      <c r="K121" s="41">
        <v>1</v>
      </c>
      <c r="L121" s="41">
        <v>1.2</v>
      </c>
      <c r="M121" s="39" t="str">
        <f t="shared" si="3"/>
        <v>BAIK</v>
      </c>
      <c r="N121" s="42" t="str">
        <f t="shared" si="5"/>
        <v>PEMELIHARAAN RUTIN *)</v>
      </c>
    </row>
    <row r="122" spans="2:17" ht="15" x14ac:dyDescent="0.3">
      <c r="B122" s="39">
        <f t="shared" si="4"/>
        <v>112</v>
      </c>
      <c r="C122" s="26">
        <v>24063001</v>
      </c>
      <c r="D122" s="27" t="s">
        <v>1574</v>
      </c>
      <c r="E122" s="27" t="s">
        <v>1762</v>
      </c>
      <c r="F122" s="1" t="s">
        <v>1763</v>
      </c>
      <c r="G122" s="4" t="s">
        <v>1880</v>
      </c>
      <c r="H122" s="4" t="s">
        <v>1881</v>
      </c>
      <c r="I122" s="40">
        <v>10.3</v>
      </c>
      <c r="J122" s="40">
        <v>5.7</v>
      </c>
      <c r="K122" s="41">
        <v>1</v>
      </c>
      <c r="L122" s="41">
        <v>1.2</v>
      </c>
      <c r="M122" s="39" t="str">
        <f t="shared" si="3"/>
        <v>BAIK</v>
      </c>
      <c r="N122" s="42" t="str">
        <f t="shared" si="5"/>
        <v>PEMELIHARAAN RUTIN *)</v>
      </c>
    </row>
    <row r="123" spans="2:17" ht="15" x14ac:dyDescent="0.3">
      <c r="B123" s="39">
        <f t="shared" si="4"/>
        <v>113</v>
      </c>
      <c r="C123" s="26">
        <v>24068001</v>
      </c>
      <c r="D123" s="27" t="s">
        <v>1575</v>
      </c>
      <c r="E123" s="27" t="s">
        <v>1764</v>
      </c>
      <c r="F123" s="1" t="s">
        <v>1765</v>
      </c>
      <c r="G123" s="4" t="s">
        <v>1880</v>
      </c>
      <c r="H123" s="4" t="s">
        <v>1882</v>
      </c>
      <c r="I123" s="40">
        <v>33.1</v>
      </c>
      <c r="J123" s="40">
        <v>7</v>
      </c>
      <c r="K123" s="41">
        <v>1</v>
      </c>
      <c r="L123" s="41">
        <v>1</v>
      </c>
      <c r="M123" s="39" t="str">
        <f t="shared" si="3"/>
        <v>BAIK</v>
      </c>
      <c r="N123" s="42" t="str">
        <f t="shared" si="5"/>
        <v>PEMELIHARAAN RUTIN *)</v>
      </c>
    </row>
    <row r="124" spans="2:17" ht="15" x14ac:dyDescent="0.3">
      <c r="B124" s="39">
        <f t="shared" si="4"/>
        <v>114</v>
      </c>
      <c r="C124" s="26">
        <v>24068002</v>
      </c>
      <c r="D124" s="27" t="s">
        <v>1576</v>
      </c>
      <c r="E124" s="27" t="s">
        <v>1764</v>
      </c>
      <c r="F124" s="1" t="s">
        <v>1766</v>
      </c>
      <c r="G124" s="4" t="s">
        <v>1880</v>
      </c>
      <c r="H124" s="4" t="s">
        <v>1883</v>
      </c>
      <c r="I124" s="40">
        <v>8.85</v>
      </c>
      <c r="J124" s="40">
        <v>4.0999999999999996</v>
      </c>
      <c r="K124" s="41">
        <v>1</v>
      </c>
      <c r="L124" s="41">
        <v>2.6</v>
      </c>
      <c r="M124" s="39" t="str">
        <f t="shared" si="3"/>
        <v>RUSAK RINGAN</v>
      </c>
      <c r="N124" s="42" t="str">
        <f t="shared" si="5"/>
        <v>REHABILITASI</v>
      </c>
      <c r="Q124" s="32">
        <v>15</v>
      </c>
    </row>
    <row r="125" spans="2:17" ht="15" x14ac:dyDescent="0.3">
      <c r="B125" s="39">
        <f t="shared" si="4"/>
        <v>115</v>
      </c>
      <c r="C125" s="26">
        <v>24070001</v>
      </c>
      <c r="D125" s="27" t="s">
        <v>1577</v>
      </c>
      <c r="E125" s="27" t="s">
        <v>1767</v>
      </c>
      <c r="F125" s="1" t="s">
        <v>1768</v>
      </c>
      <c r="G125" s="4" t="s">
        <v>1884</v>
      </c>
      <c r="H125" s="4" t="s">
        <v>1885</v>
      </c>
      <c r="I125" s="40">
        <v>14.7</v>
      </c>
      <c r="J125" s="40">
        <v>5.3</v>
      </c>
      <c r="K125" s="41">
        <v>1</v>
      </c>
      <c r="L125" s="41">
        <v>1</v>
      </c>
      <c r="M125" s="39" t="str">
        <f t="shared" si="3"/>
        <v>BAIK</v>
      </c>
      <c r="N125" s="42" t="str">
        <f t="shared" si="5"/>
        <v>PEMELIHARAAN RUTIN *)</v>
      </c>
    </row>
    <row r="126" spans="2:17" ht="15" x14ac:dyDescent="0.3">
      <c r="B126" s="39">
        <f t="shared" si="4"/>
        <v>116</v>
      </c>
      <c r="C126" s="26">
        <v>24070002</v>
      </c>
      <c r="D126" s="27" t="s">
        <v>1578</v>
      </c>
      <c r="E126" s="27" t="s">
        <v>1767</v>
      </c>
      <c r="F126" s="1" t="s">
        <v>1769</v>
      </c>
      <c r="G126" s="4" t="s">
        <v>1884</v>
      </c>
      <c r="H126" s="4" t="s">
        <v>1886</v>
      </c>
      <c r="I126" s="40">
        <v>11.8</v>
      </c>
      <c r="J126" s="40">
        <v>6.05</v>
      </c>
      <c r="K126" s="41">
        <v>1</v>
      </c>
      <c r="L126" s="41">
        <v>1</v>
      </c>
      <c r="M126" s="39" t="str">
        <f t="shared" si="3"/>
        <v>BAIK</v>
      </c>
      <c r="N126" s="42" t="str">
        <f t="shared" si="5"/>
        <v>PEMELIHARAAN RUTIN *)</v>
      </c>
    </row>
    <row r="127" spans="2:17" ht="15" x14ac:dyDescent="0.3">
      <c r="B127" s="39">
        <f t="shared" si="4"/>
        <v>117</v>
      </c>
      <c r="C127" s="26">
        <v>24070003</v>
      </c>
      <c r="D127" s="27" t="s">
        <v>1579</v>
      </c>
      <c r="E127" s="27" t="s">
        <v>1767</v>
      </c>
      <c r="F127" s="1" t="s">
        <v>1770</v>
      </c>
      <c r="G127" s="4" t="s">
        <v>1880</v>
      </c>
      <c r="H127" s="4" t="s">
        <v>1887</v>
      </c>
      <c r="I127" s="40">
        <v>11.93</v>
      </c>
      <c r="J127" s="40">
        <v>5.4</v>
      </c>
      <c r="K127" s="41">
        <v>1</v>
      </c>
      <c r="L127" s="41">
        <v>1.2</v>
      </c>
      <c r="M127" s="39" t="str">
        <f t="shared" si="3"/>
        <v>BAIK</v>
      </c>
      <c r="N127" s="42" t="str">
        <f t="shared" si="5"/>
        <v>PEMELIHARAAN RUTIN *)</v>
      </c>
    </row>
    <row r="128" spans="2:17" ht="15" x14ac:dyDescent="0.3">
      <c r="B128" s="39">
        <f t="shared" si="4"/>
        <v>118</v>
      </c>
      <c r="C128" s="26">
        <v>24072001</v>
      </c>
      <c r="D128" s="27" t="s">
        <v>1580</v>
      </c>
      <c r="E128" s="27" t="s">
        <v>1771</v>
      </c>
      <c r="F128" s="1" t="s">
        <v>1772</v>
      </c>
      <c r="G128" s="27" t="s">
        <v>1811</v>
      </c>
      <c r="H128" s="4" t="s">
        <v>1888</v>
      </c>
      <c r="I128" s="40">
        <v>18.5</v>
      </c>
      <c r="J128" s="40">
        <v>5.8</v>
      </c>
      <c r="K128" s="41">
        <v>1</v>
      </c>
      <c r="L128" s="41">
        <v>1</v>
      </c>
      <c r="M128" s="39" t="str">
        <f t="shared" si="3"/>
        <v>BAIK</v>
      </c>
      <c r="N128" s="42" t="str">
        <f t="shared" si="5"/>
        <v>PEMELIHARAAN RUTIN *)</v>
      </c>
    </row>
    <row r="129" spans="2:17" ht="15" x14ac:dyDescent="0.3">
      <c r="B129" s="39">
        <f t="shared" si="4"/>
        <v>119</v>
      </c>
      <c r="C129" s="26">
        <v>24073001</v>
      </c>
      <c r="D129" s="27" t="s">
        <v>1581</v>
      </c>
      <c r="E129" s="27" t="s">
        <v>1773</v>
      </c>
      <c r="F129" s="1" t="s">
        <v>1774</v>
      </c>
      <c r="G129" s="4" t="s">
        <v>1811</v>
      </c>
      <c r="H129" s="4" t="s">
        <v>1888</v>
      </c>
      <c r="I129" s="40">
        <v>17.100000000000001</v>
      </c>
      <c r="J129" s="40">
        <v>5.5</v>
      </c>
      <c r="K129" s="41">
        <v>1</v>
      </c>
      <c r="L129" s="41">
        <v>1.4</v>
      </c>
      <c r="M129" s="39" t="str">
        <f t="shared" si="3"/>
        <v>BAIK</v>
      </c>
      <c r="N129" s="42" t="str">
        <f t="shared" si="5"/>
        <v>PEMELIHARAAN RUTIN *)</v>
      </c>
    </row>
    <row r="130" spans="2:17" ht="15" x14ac:dyDescent="0.3">
      <c r="B130" s="39">
        <f t="shared" si="4"/>
        <v>120</v>
      </c>
      <c r="C130" s="26">
        <v>24073002</v>
      </c>
      <c r="D130" s="27" t="s">
        <v>1582</v>
      </c>
      <c r="E130" s="27" t="s">
        <v>1773</v>
      </c>
      <c r="F130" s="1" t="s">
        <v>1775</v>
      </c>
      <c r="G130" s="4" t="s">
        <v>1811</v>
      </c>
      <c r="H130" s="4" t="s">
        <v>1888</v>
      </c>
      <c r="I130" s="40">
        <v>13</v>
      </c>
      <c r="J130" s="40">
        <v>5.6</v>
      </c>
      <c r="K130" s="41">
        <v>1</v>
      </c>
      <c r="L130" s="41">
        <v>1</v>
      </c>
      <c r="M130" s="39" t="str">
        <f t="shared" si="3"/>
        <v>BAIK</v>
      </c>
      <c r="N130" s="42" t="str">
        <f t="shared" si="5"/>
        <v>PEMELIHARAAN RUTIN *)</v>
      </c>
    </row>
    <row r="131" spans="2:17" s="51" customFormat="1" ht="15" x14ac:dyDescent="0.3">
      <c r="B131" s="43">
        <f t="shared" si="4"/>
        <v>121</v>
      </c>
      <c r="C131" s="44">
        <v>24073003</v>
      </c>
      <c r="D131" s="45" t="s">
        <v>1583</v>
      </c>
      <c r="E131" s="45" t="s">
        <v>1773</v>
      </c>
      <c r="F131" s="46" t="s">
        <v>1776</v>
      </c>
      <c r="G131" s="47" t="s">
        <v>1811</v>
      </c>
      <c r="H131" s="47" t="s">
        <v>1888</v>
      </c>
      <c r="I131" s="48">
        <v>6</v>
      </c>
      <c r="J131" s="48">
        <v>4</v>
      </c>
      <c r="K131" s="49">
        <v>1</v>
      </c>
      <c r="L131" s="49">
        <v>2.4</v>
      </c>
      <c r="M131" s="43" t="str">
        <f t="shared" si="3"/>
        <v>SEDANG</v>
      </c>
      <c r="N131" s="50" t="str">
        <f t="shared" si="5"/>
        <v>PERBAIKAN/REHABILITASI</v>
      </c>
      <c r="P131" s="51">
        <v>22</v>
      </c>
    </row>
    <row r="132" spans="2:17" ht="15" x14ac:dyDescent="0.3">
      <c r="B132" s="39">
        <f t="shared" si="4"/>
        <v>122</v>
      </c>
      <c r="C132" s="26">
        <v>24074001</v>
      </c>
      <c r="D132" s="27" t="s">
        <v>1584</v>
      </c>
      <c r="E132" s="27" t="s">
        <v>1777</v>
      </c>
      <c r="F132" s="1" t="s">
        <v>1778</v>
      </c>
      <c r="G132" s="4" t="s">
        <v>1878</v>
      </c>
      <c r="H132" s="4" t="s">
        <v>1889</v>
      </c>
      <c r="I132" s="40">
        <v>11.2</v>
      </c>
      <c r="J132" s="40">
        <v>5.7</v>
      </c>
      <c r="K132" s="41">
        <v>1</v>
      </c>
      <c r="L132" s="41">
        <v>1</v>
      </c>
      <c r="M132" s="39" t="str">
        <f t="shared" si="3"/>
        <v>BAIK</v>
      </c>
      <c r="N132" s="42" t="str">
        <f t="shared" si="5"/>
        <v>PEMELIHARAAN RUTIN *)</v>
      </c>
    </row>
    <row r="133" spans="2:17" ht="15" x14ac:dyDescent="0.3">
      <c r="B133" s="39">
        <f t="shared" si="4"/>
        <v>123</v>
      </c>
      <c r="C133" s="26">
        <v>24075001</v>
      </c>
      <c r="D133" s="27" t="s">
        <v>1585</v>
      </c>
      <c r="E133" s="27" t="s">
        <v>1779</v>
      </c>
      <c r="F133" s="1" t="s">
        <v>1780</v>
      </c>
      <c r="G133" s="4" t="s">
        <v>1878</v>
      </c>
      <c r="H133" s="4" t="s">
        <v>1890</v>
      </c>
      <c r="I133" s="40">
        <v>121.5</v>
      </c>
      <c r="J133" s="40">
        <v>4.0999999999999996</v>
      </c>
      <c r="K133" s="41">
        <v>4</v>
      </c>
      <c r="L133" s="41">
        <v>1</v>
      </c>
      <c r="M133" s="39" t="str">
        <f t="shared" si="3"/>
        <v>BAIK</v>
      </c>
      <c r="N133" s="42" t="str">
        <f t="shared" si="5"/>
        <v>PEMELIHARAAN RUTIN *)</v>
      </c>
    </row>
    <row r="134" spans="2:17" s="51" customFormat="1" ht="15" x14ac:dyDescent="0.3">
      <c r="B134" s="43">
        <f t="shared" si="4"/>
        <v>124</v>
      </c>
      <c r="C134" s="44">
        <v>24075002</v>
      </c>
      <c r="D134" s="45" t="s">
        <v>1586</v>
      </c>
      <c r="E134" s="45" t="s">
        <v>1779</v>
      </c>
      <c r="F134" s="46" t="s">
        <v>1781</v>
      </c>
      <c r="G134" s="47" t="s">
        <v>1878</v>
      </c>
      <c r="H134" s="47" t="s">
        <v>1891</v>
      </c>
      <c r="I134" s="48">
        <v>10.8</v>
      </c>
      <c r="J134" s="48">
        <v>5.7</v>
      </c>
      <c r="K134" s="49">
        <v>1</v>
      </c>
      <c r="L134" s="49">
        <v>2.6</v>
      </c>
      <c r="M134" s="43" t="str">
        <f t="shared" si="3"/>
        <v>RUSAK RINGAN</v>
      </c>
      <c r="N134" s="50" t="str">
        <f t="shared" si="5"/>
        <v>REHABILITASI</v>
      </c>
      <c r="Q134" s="51">
        <v>16</v>
      </c>
    </row>
    <row r="135" spans="2:17" ht="15" x14ac:dyDescent="0.3">
      <c r="B135" s="39">
        <f t="shared" si="4"/>
        <v>125</v>
      </c>
      <c r="C135" s="26">
        <v>24075003</v>
      </c>
      <c r="D135" s="27" t="s">
        <v>1587</v>
      </c>
      <c r="E135" s="27" t="s">
        <v>1779</v>
      </c>
      <c r="F135" s="1" t="s">
        <v>1782</v>
      </c>
      <c r="G135" s="4" t="s">
        <v>1878</v>
      </c>
      <c r="H135" s="4" t="s">
        <v>1891</v>
      </c>
      <c r="I135" s="40">
        <v>17.75</v>
      </c>
      <c r="J135" s="40">
        <v>7.7</v>
      </c>
      <c r="K135" s="41">
        <v>1</v>
      </c>
      <c r="L135" s="41">
        <v>1</v>
      </c>
      <c r="M135" s="39" t="str">
        <f t="shared" si="3"/>
        <v>BAIK</v>
      </c>
      <c r="N135" s="42" t="str">
        <f t="shared" si="5"/>
        <v>PEMELIHARAAN RUTIN *)</v>
      </c>
    </row>
    <row r="136" spans="2:17" ht="15" x14ac:dyDescent="0.3">
      <c r="B136" s="39">
        <f t="shared" si="4"/>
        <v>126</v>
      </c>
      <c r="C136" s="26">
        <v>24076001</v>
      </c>
      <c r="D136" s="27" t="s">
        <v>1588</v>
      </c>
      <c r="E136" s="27" t="s">
        <v>1783</v>
      </c>
      <c r="F136" s="1" t="s">
        <v>1784</v>
      </c>
      <c r="G136" s="4" t="s">
        <v>1878</v>
      </c>
      <c r="H136" s="4" t="s">
        <v>1892</v>
      </c>
      <c r="I136" s="40">
        <v>24.85</v>
      </c>
      <c r="J136" s="40">
        <v>10.3</v>
      </c>
      <c r="K136" s="41">
        <v>1</v>
      </c>
      <c r="L136" s="41">
        <v>0.8</v>
      </c>
      <c r="M136" s="39" t="str">
        <f t="shared" si="3"/>
        <v>BAIK</v>
      </c>
      <c r="N136" s="42" t="str">
        <f t="shared" si="5"/>
        <v>PEMELIHARAAN RUTIN *)</v>
      </c>
    </row>
    <row r="137" spans="2:17" s="51" customFormat="1" ht="15" x14ac:dyDescent="0.3">
      <c r="B137" s="43">
        <f t="shared" si="4"/>
        <v>127</v>
      </c>
      <c r="C137" s="44">
        <v>24076002</v>
      </c>
      <c r="D137" s="45" t="s">
        <v>1589</v>
      </c>
      <c r="E137" s="45" t="s">
        <v>1783</v>
      </c>
      <c r="F137" s="46" t="s">
        <v>1785</v>
      </c>
      <c r="G137" s="47" t="s">
        <v>1878</v>
      </c>
      <c r="H137" s="47" t="s">
        <v>1892</v>
      </c>
      <c r="I137" s="48">
        <v>16.8</v>
      </c>
      <c r="J137" s="48">
        <v>5.6</v>
      </c>
      <c r="K137" s="49">
        <v>1</v>
      </c>
      <c r="L137" s="49">
        <v>1.6</v>
      </c>
      <c r="M137" s="43" t="str">
        <f t="shared" si="3"/>
        <v>SEDANG</v>
      </c>
      <c r="N137" s="50" t="str">
        <f t="shared" si="5"/>
        <v>PERBAIKAN/REHABILITASI</v>
      </c>
      <c r="P137" s="51">
        <v>23</v>
      </c>
    </row>
    <row r="138" spans="2:17" ht="15" x14ac:dyDescent="0.3">
      <c r="B138" s="39">
        <f t="shared" si="4"/>
        <v>128</v>
      </c>
      <c r="C138" s="26">
        <v>24076003</v>
      </c>
      <c r="D138" s="27" t="s">
        <v>1590</v>
      </c>
      <c r="E138" s="27" t="s">
        <v>1783</v>
      </c>
      <c r="F138" s="1" t="s">
        <v>1786</v>
      </c>
      <c r="G138" s="4" t="s">
        <v>1878</v>
      </c>
      <c r="H138" s="4" t="s">
        <v>1892</v>
      </c>
      <c r="I138" s="40">
        <v>42.2</v>
      </c>
      <c r="J138" s="40">
        <v>5.6</v>
      </c>
      <c r="K138" s="41">
        <v>3</v>
      </c>
      <c r="L138" s="41">
        <v>1</v>
      </c>
      <c r="M138" s="39" t="str">
        <f t="shared" si="3"/>
        <v>BAIK</v>
      </c>
      <c r="N138" s="42" t="str">
        <f t="shared" si="5"/>
        <v>PEMELIHARAAN RUTIN *)</v>
      </c>
    </row>
    <row r="139" spans="2:17" ht="15" x14ac:dyDescent="0.3">
      <c r="B139" s="39">
        <f t="shared" si="4"/>
        <v>129</v>
      </c>
      <c r="C139" s="26">
        <v>24078001</v>
      </c>
      <c r="D139" s="27" t="s">
        <v>1591</v>
      </c>
      <c r="E139" s="27" t="s">
        <v>1787</v>
      </c>
      <c r="F139" s="1" t="s">
        <v>1788</v>
      </c>
      <c r="G139" s="4" t="s">
        <v>1884</v>
      </c>
      <c r="H139" s="4" t="s">
        <v>1893</v>
      </c>
      <c r="I139" s="40">
        <v>18.8</v>
      </c>
      <c r="J139" s="40">
        <v>5.5</v>
      </c>
      <c r="K139" s="41">
        <v>1</v>
      </c>
      <c r="L139" s="41">
        <v>1.4</v>
      </c>
      <c r="M139" s="39" t="str">
        <f t="shared" si="3"/>
        <v>BAIK</v>
      </c>
      <c r="N139" s="42" t="str">
        <f t="shared" si="5"/>
        <v>PEMELIHARAAN RUTIN *)</v>
      </c>
    </row>
    <row r="140" spans="2:17" ht="15" x14ac:dyDescent="0.3">
      <c r="B140" s="39">
        <f t="shared" si="4"/>
        <v>130</v>
      </c>
      <c r="C140" s="26">
        <v>24078002</v>
      </c>
      <c r="D140" s="27" t="s">
        <v>1592</v>
      </c>
      <c r="E140" s="27" t="s">
        <v>1787</v>
      </c>
      <c r="F140" s="1" t="s">
        <v>1789</v>
      </c>
      <c r="G140" s="4" t="s">
        <v>1884</v>
      </c>
      <c r="H140" s="4" t="s">
        <v>1893</v>
      </c>
      <c r="I140" s="40">
        <v>11.08</v>
      </c>
      <c r="J140" s="40">
        <v>5.42</v>
      </c>
      <c r="K140" s="41">
        <v>1</v>
      </c>
      <c r="L140" s="41">
        <v>1.2</v>
      </c>
      <c r="M140" s="39" t="str">
        <f t="shared" ref="M140:M156" si="6">IF(AND(L140&gt;=0,L140&lt;=0.5),"BAIK SEKALI",IF(AND(L140&gt;0.6,L140&lt;=1.5),"BAIK",IF(AND(L140&gt;1.5,L140&lt;=2.5),"SEDANG",IF(AND(L140&gt;2.5,L140&lt;=3.5),"RUSAK RINGAN",IF(AND(L140&gt;3.6,L140&lt;=4.5),"KRITIS",IF(AND(L140&gt;4.6,L140&lt;=5),"RUNTUH"))))))</f>
        <v>BAIK</v>
      </c>
      <c r="N140" s="42" t="str">
        <f t="shared" si="5"/>
        <v>PEMELIHARAAN RUTIN *)</v>
      </c>
    </row>
    <row r="141" spans="2:17" ht="15" x14ac:dyDescent="0.3">
      <c r="B141" s="39">
        <f t="shared" ref="B141:B156" si="7">B140+1</f>
        <v>131</v>
      </c>
      <c r="C141" s="26">
        <v>24078003</v>
      </c>
      <c r="D141" s="27" t="s">
        <v>1593</v>
      </c>
      <c r="E141" s="27" t="s">
        <v>1787</v>
      </c>
      <c r="F141" s="1" t="s">
        <v>1790</v>
      </c>
      <c r="G141" s="4" t="s">
        <v>1884</v>
      </c>
      <c r="H141" s="4" t="s">
        <v>1893</v>
      </c>
      <c r="I141" s="40">
        <v>17</v>
      </c>
      <c r="J141" s="40">
        <v>5.25</v>
      </c>
      <c r="K141" s="41">
        <v>1</v>
      </c>
      <c r="L141" s="41">
        <v>1</v>
      </c>
      <c r="M141" s="39" t="str">
        <f t="shared" si="6"/>
        <v>BAIK</v>
      </c>
      <c r="N141" s="42" t="str">
        <f t="shared" ref="N141:N156" si="8">IF(AND(L141&gt;=0,L141&lt;=0.5),"PEMELIHARAAN RUTIN",IF(AND(L141&gt;0.06,L141&lt;=1.5),"PEMELIHARAAN RUTIN *)",IF(AND(L141&gt;1.5,L141&lt;=2.5),"PERBAIKAN/REHABILITASI",IF(AND(L141&gt;2.5,L141&lt;=3.5),"REHABILITASI",IF(AND(L141&gt;3.5,L141&lt;=4.5),"PENGGANTIAN",IF(AND(L141&gt;4.6,L141&lt;=5),"PEMBANGUNAN JEMBATAN BARU",0))))))</f>
        <v>PEMELIHARAAN RUTIN *)</v>
      </c>
    </row>
    <row r="142" spans="2:17" s="51" customFormat="1" ht="15" x14ac:dyDescent="0.3">
      <c r="B142" s="43">
        <f t="shared" si="7"/>
        <v>132</v>
      </c>
      <c r="C142" s="44">
        <v>24078004</v>
      </c>
      <c r="D142" s="45" t="s">
        <v>1594</v>
      </c>
      <c r="E142" s="45" t="s">
        <v>1787</v>
      </c>
      <c r="F142" s="46" t="s">
        <v>1791</v>
      </c>
      <c r="G142" s="47" t="s">
        <v>1884</v>
      </c>
      <c r="H142" s="47" t="s">
        <v>1893</v>
      </c>
      <c r="I142" s="48">
        <v>17.399999999999999</v>
      </c>
      <c r="J142" s="48">
        <v>7</v>
      </c>
      <c r="K142" s="49">
        <v>1</v>
      </c>
      <c r="L142" s="49">
        <v>1.6</v>
      </c>
      <c r="M142" s="43" t="str">
        <f t="shared" si="6"/>
        <v>SEDANG</v>
      </c>
      <c r="N142" s="50" t="str">
        <f t="shared" si="8"/>
        <v>PERBAIKAN/REHABILITASI</v>
      </c>
      <c r="P142" s="51">
        <v>24</v>
      </c>
    </row>
    <row r="143" spans="2:17" ht="15" x14ac:dyDescent="0.3">
      <c r="B143" s="39">
        <f t="shared" si="7"/>
        <v>133</v>
      </c>
      <c r="C143" s="26">
        <v>24078005</v>
      </c>
      <c r="D143" s="27" t="s">
        <v>1595</v>
      </c>
      <c r="E143" s="27" t="s">
        <v>1787</v>
      </c>
      <c r="F143" s="1" t="s">
        <v>1792</v>
      </c>
      <c r="G143" s="4" t="s">
        <v>1884</v>
      </c>
      <c r="H143" s="4" t="s">
        <v>1885</v>
      </c>
      <c r="I143" s="40">
        <v>10.9</v>
      </c>
      <c r="J143" s="40">
        <v>5.65</v>
      </c>
      <c r="K143" s="41">
        <v>1</v>
      </c>
      <c r="L143" s="41">
        <v>1</v>
      </c>
      <c r="M143" s="39" t="str">
        <f t="shared" si="6"/>
        <v>BAIK</v>
      </c>
      <c r="N143" s="42" t="str">
        <f t="shared" si="8"/>
        <v>PEMELIHARAAN RUTIN *)</v>
      </c>
    </row>
    <row r="144" spans="2:17" ht="15" x14ac:dyDescent="0.3">
      <c r="B144" s="39">
        <f t="shared" si="7"/>
        <v>134</v>
      </c>
      <c r="C144" s="26">
        <v>24078006</v>
      </c>
      <c r="D144" s="27" t="s">
        <v>1596</v>
      </c>
      <c r="E144" s="27" t="s">
        <v>1787</v>
      </c>
      <c r="F144" s="1" t="s">
        <v>1793</v>
      </c>
      <c r="G144" s="4" t="s">
        <v>1884</v>
      </c>
      <c r="H144" s="4" t="s">
        <v>1885</v>
      </c>
      <c r="I144" s="40">
        <v>10.9</v>
      </c>
      <c r="J144" s="40">
        <v>5.75</v>
      </c>
      <c r="K144" s="41">
        <v>1</v>
      </c>
      <c r="L144" s="41">
        <v>1</v>
      </c>
      <c r="M144" s="39" t="str">
        <f t="shared" si="6"/>
        <v>BAIK</v>
      </c>
      <c r="N144" s="42" t="str">
        <f t="shared" si="8"/>
        <v>PEMELIHARAAN RUTIN *)</v>
      </c>
    </row>
    <row r="145" spans="2:17" s="51" customFormat="1" ht="15" x14ac:dyDescent="0.3">
      <c r="B145" s="43">
        <f t="shared" si="7"/>
        <v>135</v>
      </c>
      <c r="C145" s="44">
        <v>24078007</v>
      </c>
      <c r="D145" s="45" t="s">
        <v>1597</v>
      </c>
      <c r="E145" s="45" t="s">
        <v>1787</v>
      </c>
      <c r="F145" s="46" t="s">
        <v>1794</v>
      </c>
      <c r="G145" s="47" t="s">
        <v>1884</v>
      </c>
      <c r="H145" s="47" t="s">
        <v>1885</v>
      </c>
      <c r="I145" s="48">
        <v>9</v>
      </c>
      <c r="J145" s="48">
        <v>6.56</v>
      </c>
      <c r="K145" s="49">
        <v>1</v>
      </c>
      <c r="L145" s="49">
        <v>2.2000000000000002</v>
      </c>
      <c r="M145" s="43" t="str">
        <f t="shared" si="6"/>
        <v>SEDANG</v>
      </c>
      <c r="N145" s="50" t="str">
        <f t="shared" si="8"/>
        <v>PERBAIKAN/REHABILITASI</v>
      </c>
      <c r="P145" s="51">
        <v>25</v>
      </c>
    </row>
    <row r="146" spans="2:17" ht="15" x14ac:dyDescent="0.3">
      <c r="B146" s="39">
        <f t="shared" si="7"/>
        <v>136</v>
      </c>
      <c r="C146" s="26">
        <v>24078008</v>
      </c>
      <c r="D146" s="27" t="s">
        <v>1598</v>
      </c>
      <c r="E146" s="27" t="s">
        <v>1787</v>
      </c>
      <c r="F146" s="1" t="s">
        <v>1795</v>
      </c>
      <c r="G146" s="4" t="s">
        <v>1884</v>
      </c>
      <c r="H146" s="4" t="s">
        <v>1885</v>
      </c>
      <c r="I146" s="40">
        <v>19.3</v>
      </c>
      <c r="J146" s="40">
        <v>10</v>
      </c>
      <c r="K146" s="41">
        <v>1</v>
      </c>
      <c r="L146" s="41">
        <v>1</v>
      </c>
      <c r="M146" s="39" t="str">
        <f t="shared" si="6"/>
        <v>BAIK</v>
      </c>
      <c r="N146" s="42" t="str">
        <f t="shared" si="8"/>
        <v>PEMELIHARAAN RUTIN *)</v>
      </c>
    </row>
    <row r="147" spans="2:17" ht="15" x14ac:dyDescent="0.3">
      <c r="B147" s="39">
        <f t="shared" si="7"/>
        <v>137</v>
      </c>
      <c r="C147" s="26">
        <v>24078009</v>
      </c>
      <c r="D147" s="27" t="s">
        <v>1599</v>
      </c>
      <c r="E147" s="27" t="s">
        <v>1787</v>
      </c>
      <c r="F147" s="1" t="s">
        <v>1796</v>
      </c>
      <c r="G147" s="4" t="s">
        <v>1884</v>
      </c>
      <c r="H147" s="4" t="s">
        <v>1894</v>
      </c>
      <c r="I147" s="40">
        <v>20</v>
      </c>
      <c r="J147" s="40">
        <v>10</v>
      </c>
      <c r="K147" s="41">
        <v>1</v>
      </c>
      <c r="L147" s="41">
        <v>1</v>
      </c>
      <c r="M147" s="39" t="str">
        <f t="shared" si="6"/>
        <v>BAIK</v>
      </c>
      <c r="N147" s="42" t="str">
        <f t="shared" si="8"/>
        <v>PEMELIHARAAN RUTIN *)</v>
      </c>
    </row>
    <row r="148" spans="2:17" ht="15" x14ac:dyDescent="0.3">
      <c r="B148" s="39">
        <f t="shared" si="7"/>
        <v>138</v>
      </c>
      <c r="C148" s="26">
        <v>24078010</v>
      </c>
      <c r="D148" s="27" t="s">
        <v>1600</v>
      </c>
      <c r="E148" s="27" t="s">
        <v>1787</v>
      </c>
      <c r="F148" s="1" t="s">
        <v>1797</v>
      </c>
      <c r="G148" s="4" t="s">
        <v>1884</v>
      </c>
      <c r="H148" s="4" t="s">
        <v>1894</v>
      </c>
      <c r="I148" s="40">
        <v>11</v>
      </c>
      <c r="J148" s="40">
        <v>5.7</v>
      </c>
      <c r="K148" s="41">
        <v>1</v>
      </c>
      <c r="L148" s="41">
        <v>1.4</v>
      </c>
      <c r="M148" s="39" t="str">
        <f t="shared" si="6"/>
        <v>BAIK</v>
      </c>
      <c r="N148" s="42" t="str">
        <f t="shared" si="8"/>
        <v>PEMELIHARAAN RUTIN *)</v>
      </c>
    </row>
    <row r="149" spans="2:17" ht="15" x14ac:dyDescent="0.3">
      <c r="B149" s="39">
        <f t="shared" si="7"/>
        <v>139</v>
      </c>
      <c r="C149" s="26">
        <v>24078011</v>
      </c>
      <c r="D149" s="27" t="s">
        <v>1595</v>
      </c>
      <c r="E149" s="27" t="s">
        <v>1787</v>
      </c>
      <c r="F149" s="1" t="s">
        <v>1798</v>
      </c>
      <c r="G149" s="4" t="s">
        <v>1884</v>
      </c>
      <c r="H149" s="4" t="s">
        <v>1894</v>
      </c>
      <c r="I149" s="40">
        <v>14.1</v>
      </c>
      <c r="J149" s="40">
        <v>5.5</v>
      </c>
      <c r="K149" s="41">
        <v>1</v>
      </c>
      <c r="L149" s="41">
        <v>1.4</v>
      </c>
      <c r="M149" s="39" t="str">
        <f t="shared" si="6"/>
        <v>BAIK</v>
      </c>
      <c r="N149" s="42" t="str">
        <f t="shared" si="8"/>
        <v>PEMELIHARAAN RUTIN *)</v>
      </c>
    </row>
    <row r="150" spans="2:17" ht="15" x14ac:dyDescent="0.3">
      <c r="B150" s="39">
        <f t="shared" si="7"/>
        <v>140</v>
      </c>
      <c r="C150" s="26">
        <v>24078012</v>
      </c>
      <c r="D150" s="27" t="s">
        <v>1601</v>
      </c>
      <c r="E150" s="27" t="s">
        <v>1787</v>
      </c>
      <c r="F150" s="1" t="s">
        <v>1799</v>
      </c>
      <c r="G150" s="4" t="s">
        <v>1884</v>
      </c>
      <c r="H150" s="4" t="s">
        <v>1895</v>
      </c>
      <c r="I150" s="40">
        <v>12</v>
      </c>
      <c r="J150" s="40">
        <v>5.5</v>
      </c>
      <c r="K150" s="41">
        <v>1</v>
      </c>
      <c r="L150" s="41">
        <v>1.4</v>
      </c>
      <c r="M150" s="39" t="str">
        <f t="shared" si="6"/>
        <v>BAIK</v>
      </c>
      <c r="N150" s="42" t="str">
        <f t="shared" si="8"/>
        <v>PEMELIHARAAN RUTIN *)</v>
      </c>
    </row>
    <row r="151" spans="2:17" s="51" customFormat="1" ht="15" x14ac:dyDescent="0.3">
      <c r="B151" s="43">
        <f t="shared" si="7"/>
        <v>141</v>
      </c>
      <c r="C151" s="44">
        <v>24078013</v>
      </c>
      <c r="D151" s="45" t="s">
        <v>1602</v>
      </c>
      <c r="E151" s="45" t="s">
        <v>1787</v>
      </c>
      <c r="F151" s="46" t="s">
        <v>1800</v>
      </c>
      <c r="G151" s="47" t="s">
        <v>1884</v>
      </c>
      <c r="H151" s="47" t="s">
        <v>1895</v>
      </c>
      <c r="I151" s="48">
        <v>11</v>
      </c>
      <c r="J151" s="48">
        <v>5.65</v>
      </c>
      <c r="K151" s="49">
        <v>1</v>
      </c>
      <c r="L151" s="49">
        <v>2.2000000000000002</v>
      </c>
      <c r="M151" s="43" t="str">
        <f t="shared" si="6"/>
        <v>SEDANG</v>
      </c>
      <c r="N151" s="50" t="str">
        <f t="shared" si="8"/>
        <v>PERBAIKAN/REHABILITASI</v>
      </c>
      <c r="P151" s="51">
        <v>26</v>
      </c>
    </row>
    <row r="152" spans="2:17" ht="15" x14ac:dyDescent="0.3">
      <c r="B152" s="39">
        <f t="shared" si="7"/>
        <v>142</v>
      </c>
      <c r="C152" s="26">
        <v>24078014</v>
      </c>
      <c r="D152" s="27" t="s">
        <v>1603</v>
      </c>
      <c r="E152" s="27" t="s">
        <v>1787</v>
      </c>
      <c r="F152" s="1" t="s">
        <v>1801</v>
      </c>
      <c r="G152" s="4" t="s">
        <v>1884</v>
      </c>
      <c r="H152" s="4" t="s">
        <v>1895</v>
      </c>
      <c r="I152" s="40">
        <v>11</v>
      </c>
      <c r="J152" s="40">
        <v>5.5</v>
      </c>
      <c r="K152" s="41">
        <v>1</v>
      </c>
      <c r="L152" s="41">
        <v>1.2</v>
      </c>
      <c r="M152" s="39" t="str">
        <f t="shared" si="6"/>
        <v>BAIK</v>
      </c>
      <c r="N152" s="42" t="str">
        <f t="shared" si="8"/>
        <v>PEMELIHARAAN RUTIN *)</v>
      </c>
    </row>
    <row r="153" spans="2:17" ht="15" x14ac:dyDescent="0.3">
      <c r="B153" s="39">
        <f t="shared" si="7"/>
        <v>143</v>
      </c>
      <c r="C153" s="26">
        <v>24078015</v>
      </c>
      <c r="D153" s="27" t="s">
        <v>1604</v>
      </c>
      <c r="E153" s="27" t="s">
        <v>1787</v>
      </c>
      <c r="F153" s="1" t="s">
        <v>1802</v>
      </c>
      <c r="G153" s="4" t="s">
        <v>1884</v>
      </c>
      <c r="H153" s="4" t="s">
        <v>1895</v>
      </c>
      <c r="I153" s="40">
        <v>10.85</v>
      </c>
      <c r="J153" s="40">
        <v>5.7</v>
      </c>
      <c r="K153" s="41">
        <v>1</v>
      </c>
      <c r="L153" s="41">
        <v>2.6</v>
      </c>
      <c r="M153" s="39" t="str">
        <f t="shared" si="6"/>
        <v>RUSAK RINGAN</v>
      </c>
      <c r="N153" s="42" t="str">
        <f t="shared" si="8"/>
        <v>REHABILITASI</v>
      </c>
      <c r="Q153" s="32">
        <v>17</v>
      </c>
    </row>
    <row r="154" spans="2:17" ht="15" x14ac:dyDescent="0.3">
      <c r="B154" s="39">
        <f t="shared" si="7"/>
        <v>144</v>
      </c>
      <c r="C154" s="26">
        <v>24078016</v>
      </c>
      <c r="D154" s="27" t="s">
        <v>1605</v>
      </c>
      <c r="E154" s="27" t="s">
        <v>1787</v>
      </c>
      <c r="F154" s="1" t="s">
        <v>1803</v>
      </c>
      <c r="G154" s="4" t="s">
        <v>1884</v>
      </c>
      <c r="H154" s="4" t="s">
        <v>1895</v>
      </c>
      <c r="I154" s="40">
        <v>13.75</v>
      </c>
      <c r="J154" s="40">
        <v>5.6</v>
      </c>
      <c r="K154" s="41">
        <v>1</v>
      </c>
      <c r="L154" s="41">
        <v>1</v>
      </c>
      <c r="M154" s="39" t="str">
        <f t="shared" si="6"/>
        <v>BAIK</v>
      </c>
      <c r="N154" s="42" t="str">
        <f t="shared" si="8"/>
        <v>PEMELIHARAAN RUTIN *)</v>
      </c>
    </row>
    <row r="155" spans="2:17" ht="15" x14ac:dyDescent="0.3">
      <c r="B155" s="39">
        <f t="shared" si="7"/>
        <v>145</v>
      </c>
      <c r="C155" s="26">
        <v>24078017</v>
      </c>
      <c r="D155" s="27" t="s">
        <v>1606</v>
      </c>
      <c r="E155" s="27" t="s">
        <v>1787</v>
      </c>
      <c r="F155" s="1" t="s">
        <v>1804</v>
      </c>
      <c r="G155" s="4" t="s">
        <v>1884</v>
      </c>
      <c r="H155" s="4" t="s">
        <v>1895</v>
      </c>
      <c r="I155" s="40">
        <v>128</v>
      </c>
      <c r="J155" s="40">
        <v>5.8</v>
      </c>
      <c r="K155" s="41">
        <v>2</v>
      </c>
      <c r="L155" s="41">
        <v>1</v>
      </c>
      <c r="M155" s="39" t="str">
        <f t="shared" si="6"/>
        <v>BAIK</v>
      </c>
      <c r="N155" s="42" t="str">
        <f t="shared" si="8"/>
        <v>PEMELIHARAAN RUTIN *)</v>
      </c>
    </row>
    <row r="156" spans="2:17" s="51" customFormat="1" ht="15" x14ac:dyDescent="0.3">
      <c r="B156" s="43">
        <f t="shared" si="7"/>
        <v>146</v>
      </c>
      <c r="C156" s="44">
        <v>24079001</v>
      </c>
      <c r="D156" s="45" t="s">
        <v>1607</v>
      </c>
      <c r="E156" s="45" t="s">
        <v>1805</v>
      </c>
      <c r="F156" s="46" t="s">
        <v>1806</v>
      </c>
      <c r="G156" s="47" t="s">
        <v>1896</v>
      </c>
      <c r="H156" s="47" t="s">
        <v>1897</v>
      </c>
      <c r="I156" s="48">
        <v>16.899999999999999</v>
      </c>
      <c r="J156" s="48">
        <v>5.3</v>
      </c>
      <c r="K156" s="49">
        <v>1</v>
      </c>
      <c r="L156" s="49">
        <v>2.2000000000000002</v>
      </c>
      <c r="M156" s="43" t="str">
        <f t="shared" si="6"/>
        <v>SEDANG</v>
      </c>
      <c r="N156" s="50" t="str">
        <f t="shared" si="8"/>
        <v>PERBAIKAN/REHABILITASI</v>
      </c>
      <c r="P156" s="51">
        <v>27</v>
      </c>
    </row>
  </sheetData>
  <mergeCells count="15">
    <mergeCell ref="F8:F10"/>
    <mergeCell ref="E8:E10"/>
    <mergeCell ref="D8:D10"/>
    <mergeCell ref="C8:C10"/>
    <mergeCell ref="B8:B10"/>
    <mergeCell ref="I8:K8"/>
    <mergeCell ref="G8:H9"/>
    <mergeCell ref="N8:N10"/>
    <mergeCell ref="M8:M10"/>
    <mergeCell ref="L8:L10"/>
    <mergeCell ref="B2:N2"/>
    <mergeCell ref="B3:C3"/>
    <mergeCell ref="B4:C4"/>
    <mergeCell ref="B5:C5"/>
    <mergeCell ref="B6:C6"/>
  </mergeCells>
  <conditionalFormatting sqref="L11:L156">
    <cfRule type="cellIs" dxfId="131" priority="13" operator="between">
      <formula>4.6</formula>
      <formula>5.6</formula>
    </cfRule>
    <cfRule type="cellIs" dxfId="130" priority="14" operator="between">
      <formula>3.6</formula>
      <formula>4.5</formula>
    </cfRule>
    <cfRule type="cellIs" dxfId="129" priority="15" operator="between">
      <formula>2.6</formula>
      <formula>3.5</formula>
    </cfRule>
    <cfRule type="cellIs" dxfId="128" priority="16" operator="between">
      <formula>1.6</formula>
      <formula>2.5</formula>
    </cfRule>
    <cfRule type="cellIs" dxfId="127" priority="17" operator="between">
      <formula>0.6</formula>
      <formula>1.5</formula>
    </cfRule>
    <cfRule type="cellIs" dxfId="126" priority="18" operator="between">
      <formula>0</formula>
      <formula>0.5</formula>
    </cfRule>
  </conditionalFormatting>
  <conditionalFormatting sqref="M11:M156">
    <cfRule type="containsText" dxfId="125" priority="3" operator="containsText" text="BAIK SEKALI">
      <formula>NOT(ISERROR(SEARCH("BAIK SEKALI",M11)))</formula>
    </cfRule>
    <cfRule type="containsText" dxfId="124" priority="8" operator="containsText" text="RUNTUH">
      <formula>NOT(ISERROR(SEARCH("RUNTUH",M11)))</formula>
    </cfRule>
    <cfRule type="containsText" dxfId="123" priority="9" operator="containsText" text="KRITIS">
      <formula>NOT(ISERROR(SEARCH("KRITIS",M11)))</formula>
    </cfRule>
    <cfRule type="containsText" dxfId="122" priority="10" operator="containsText" text="RUSAK RINGAN">
      <formula>NOT(ISERROR(SEARCH("RUSAK RINGAN",M11)))</formula>
    </cfRule>
    <cfRule type="containsText" dxfId="121" priority="11" operator="containsText" text="SEDANG">
      <formula>NOT(ISERROR(SEARCH("SEDANG",M11)))</formula>
    </cfRule>
    <cfRule type="containsText" dxfId="120" priority="12" operator="containsText" text="BAIK">
      <formula>NOT(ISERROR(SEARCH("BAIK",M11)))</formula>
    </cfRule>
  </conditionalFormatting>
  <conditionalFormatting sqref="N11:N156">
    <cfRule type="containsText" dxfId="119" priority="1" operator="containsText" text="PEMELIHARAAN RUTIN *)">
      <formula>NOT(ISERROR(SEARCH("PEMELIHARAAN RUTIN *)",N11)))</formula>
    </cfRule>
    <cfRule type="containsText" dxfId="118" priority="2" operator="containsText" text="PERBAIKAN/REHABILITASI">
      <formula>NOT(ISERROR(SEARCH("PERBAIKAN/REHABILITASI",N11)))</formula>
    </cfRule>
    <cfRule type="containsText" dxfId="117" priority="4" operator="containsText" text="PEMBANGUNAN JEMBATAN BARU">
      <formula>NOT(ISERROR(SEARCH("PEMBANGUNAN JEMBATAN BARU",N11)))</formula>
    </cfRule>
    <cfRule type="containsText" dxfId="116" priority="5" operator="containsText" text="PENGGANTIAN">
      <formula>NOT(ISERROR(SEARCH("PENGGANTIAN",N11)))</formula>
    </cfRule>
    <cfRule type="containsText" dxfId="115" priority="6" operator="containsText" text="REHABILITASI">
      <formula>NOT(ISERROR(SEARCH("REHABILITASI",N11)))</formula>
    </cfRule>
    <cfRule type="containsText" dxfId="114" priority="7" operator="containsText" text="PEMELIHARAAN RUTIN">
      <formula>NOT(ISERROR(SEARCH("PEMELIHARAAN RUTIN",N11)))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2495-7A25-4854-9DAA-9A0334FBE971}">
  <sheetPr>
    <tabColor rgb="FFFFFF00"/>
  </sheetPr>
  <dimension ref="B1:I244"/>
  <sheetViews>
    <sheetView tabSelected="1" topLeftCell="A215" zoomScale="85" zoomScaleNormal="85" workbookViewId="0">
      <selection activeCell="F228" sqref="F228"/>
    </sheetView>
  </sheetViews>
  <sheetFormatPr defaultColWidth="8.88671875" defaultRowHeight="15.6" x14ac:dyDescent="0.3"/>
  <cols>
    <col min="1" max="1" width="7.33203125" style="83" customWidth="1"/>
    <col min="2" max="2" width="5.109375" style="83" customWidth="1"/>
    <col min="3" max="3" width="36.88671875" style="83" customWidth="1"/>
    <col min="4" max="4" width="56.109375" style="83" customWidth="1"/>
    <col min="5" max="5" width="23.6640625" style="83" customWidth="1"/>
    <col min="6" max="6" width="11" style="83" customWidth="1"/>
    <col min="7" max="7" width="7.5546875" style="83" customWidth="1"/>
    <col min="8" max="8" width="11.109375" style="83" customWidth="1"/>
    <col min="9" max="9" width="34.5546875" style="94" customWidth="1"/>
    <col min="10" max="10" width="3.44140625" style="83" customWidth="1"/>
    <col min="11" max="11" width="6.44140625" style="83" customWidth="1"/>
    <col min="12" max="12" width="4.44140625" style="83" customWidth="1"/>
    <col min="13" max="14" width="8.88671875" style="83"/>
    <col min="15" max="15" width="26.88671875" style="83" bestFit="1" customWidth="1"/>
    <col min="16" max="17" width="8.88671875" style="83"/>
    <col min="18" max="18" width="14.5546875" style="83" bestFit="1" customWidth="1"/>
    <col min="19" max="19" width="12.88671875" style="83" bestFit="1" customWidth="1"/>
    <col min="20" max="20" width="8.44140625" style="83" bestFit="1" customWidth="1"/>
    <col min="21" max="16384" width="8.88671875" style="83"/>
  </cols>
  <sheetData>
    <row r="1" spans="2:9" ht="6.6" customHeight="1" x14ac:dyDescent="0.3"/>
    <row r="2" spans="2:9" ht="28.2" x14ac:dyDescent="0.3">
      <c r="B2" s="106" t="s">
        <v>1906</v>
      </c>
      <c r="C2" s="106"/>
      <c r="D2" s="106"/>
      <c r="E2" s="106"/>
      <c r="F2" s="106"/>
      <c r="G2" s="106"/>
      <c r="H2" s="106"/>
      <c r="I2" s="106"/>
    </row>
    <row r="3" spans="2:9" x14ac:dyDescent="0.3">
      <c r="B3" s="91" t="s">
        <v>1898</v>
      </c>
      <c r="C3" s="95"/>
      <c r="D3" s="95" t="s">
        <v>2374</v>
      </c>
      <c r="E3" s="95"/>
    </row>
    <row r="4" spans="2:9" x14ac:dyDescent="0.3">
      <c r="B4" s="91" t="s">
        <v>1899</v>
      </c>
      <c r="C4" s="95"/>
      <c r="D4" s="95" t="s">
        <v>2375</v>
      </c>
      <c r="E4" s="95"/>
    </row>
    <row r="5" spans="2:9" x14ac:dyDescent="0.3">
      <c r="B5" s="91" t="s">
        <v>1900</v>
      </c>
      <c r="C5" s="95"/>
      <c r="D5" s="95" t="s">
        <v>1905</v>
      </c>
      <c r="E5" s="95"/>
    </row>
    <row r="6" spans="2:9" x14ac:dyDescent="0.3">
      <c r="B6" s="91" t="s">
        <v>1901</v>
      </c>
      <c r="C6" s="95"/>
      <c r="D6" s="95" t="s">
        <v>2376</v>
      </c>
      <c r="E6" s="95"/>
    </row>
    <row r="10" spans="2:9" ht="17.25" customHeight="1" x14ac:dyDescent="0.3">
      <c r="B10" s="145" t="s">
        <v>0</v>
      </c>
      <c r="C10" s="142" t="s">
        <v>4</v>
      </c>
      <c r="D10" s="145" t="s">
        <v>2168</v>
      </c>
      <c r="E10" s="145" t="s">
        <v>10</v>
      </c>
      <c r="F10" s="148" t="s">
        <v>1456</v>
      </c>
      <c r="G10" s="149"/>
      <c r="H10" s="150"/>
      <c r="I10" s="141" t="s">
        <v>1462</v>
      </c>
    </row>
    <row r="11" spans="2:9" ht="15.6" customHeight="1" x14ac:dyDescent="0.3">
      <c r="B11" s="146"/>
      <c r="C11" s="143"/>
      <c r="D11" s="146"/>
      <c r="E11" s="146"/>
      <c r="F11" s="97" t="s">
        <v>1457</v>
      </c>
      <c r="G11" s="97" t="s">
        <v>1458</v>
      </c>
      <c r="H11" s="96" t="s">
        <v>1459</v>
      </c>
      <c r="I11" s="141"/>
    </row>
    <row r="12" spans="2:9" ht="17.25" customHeight="1" x14ac:dyDescent="0.3">
      <c r="B12" s="147"/>
      <c r="C12" s="144"/>
      <c r="D12" s="147"/>
      <c r="E12" s="147"/>
      <c r="F12" s="97" t="s">
        <v>12</v>
      </c>
      <c r="G12" s="97" t="s">
        <v>12</v>
      </c>
      <c r="H12" s="96" t="s">
        <v>1916</v>
      </c>
      <c r="I12" s="96" t="s">
        <v>1446</v>
      </c>
    </row>
    <row r="13" spans="2:9" ht="17.25" customHeight="1" x14ac:dyDescent="0.3">
      <c r="B13" s="97">
        <v>1</v>
      </c>
      <c r="C13" s="97">
        <v>6</v>
      </c>
      <c r="D13" s="97">
        <v>4</v>
      </c>
      <c r="E13" s="97"/>
      <c r="F13" s="97">
        <v>10</v>
      </c>
      <c r="G13" s="97">
        <v>11</v>
      </c>
      <c r="H13" s="97">
        <v>12</v>
      </c>
      <c r="I13" s="97">
        <v>13</v>
      </c>
    </row>
    <row r="14" spans="2:9" x14ac:dyDescent="0.3">
      <c r="B14" s="81">
        <v>1</v>
      </c>
      <c r="C14" s="98"/>
      <c r="D14" s="82" t="s">
        <v>1966</v>
      </c>
      <c r="E14" s="82" t="s">
        <v>3068</v>
      </c>
      <c r="F14" s="99">
        <v>19.5</v>
      </c>
      <c r="G14" s="99">
        <v>4</v>
      </c>
      <c r="H14" s="99">
        <v>10</v>
      </c>
      <c r="I14" s="82" t="s">
        <v>2357</v>
      </c>
    </row>
    <row r="15" spans="2:9" x14ac:dyDescent="0.3">
      <c r="B15" s="81">
        <v>2</v>
      </c>
      <c r="C15" s="98" t="s">
        <v>2380</v>
      </c>
      <c r="D15" s="82" t="s">
        <v>1967</v>
      </c>
      <c r="E15" s="82" t="s">
        <v>3068</v>
      </c>
      <c r="F15" s="99">
        <v>30.5</v>
      </c>
      <c r="G15" s="99">
        <v>5</v>
      </c>
      <c r="H15" s="99">
        <v>1</v>
      </c>
      <c r="I15" s="82" t="s">
        <v>3058</v>
      </c>
    </row>
    <row r="16" spans="2:9" x14ac:dyDescent="0.3">
      <c r="B16" s="81">
        <v>3</v>
      </c>
      <c r="C16" s="98"/>
      <c r="D16" s="82" t="s">
        <v>1971</v>
      </c>
      <c r="E16" s="82" t="s">
        <v>3068</v>
      </c>
      <c r="F16" s="99">
        <v>18.2</v>
      </c>
      <c r="G16" s="99">
        <v>6</v>
      </c>
      <c r="H16" s="99">
        <v>1</v>
      </c>
      <c r="I16" s="82" t="s">
        <v>3057</v>
      </c>
    </row>
    <row r="17" spans="2:9" x14ac:dyDescent="0.3">
      <c r="B17" s="81">
        <v>4</v>
      </c>
      <c r="C17" s="98"/>
      <c r="D17" s="82" t="s">
        <v>1971</v>
      </c>
      <c r="E17" s="82" t="s">
        <v>3068</v>
      </c>
      <c r="F17" s="99">
        <v>10.199999999999999</v>
      </c>
      <c r="G17" s="99">
        <v>5.8</v>
      </c>
      <c r="H17" s="99">
        <v>4</v>
      </c>
      <c r="I17" s="82" t="s">
        <v>2357</v>
      </c>
    </row>
    <row r="18" spans="2:9" x14ac:dyDescent="0.3">
      <c r="B18" s="81">
        <v>5</v>
      </c>
      <c r="C18" s="98"/>
      <c r="D18" s="82" t="s">
        <v>1971</v>
      </c>
      <c r="E18" s="82" t="s">
        <v>3068</v>
      </c>
      <c r="F18" s="99">
        <v>10.199999999999999</v>
      </c>
      <c r="G18" s="99">
        <v>5.5</v>
      </c>
      <c r="H18" s="99">
        <v>5</v>
      </c>
      <c r="I18" s="82" t="s">
        <v>2357</v>
      </c>
    </row>
    <row r="19" spans="2:9" x14ac:dyDescent="0.3">
      <c r="B19" s="81">
        <v>6</v>
      </c>
      <c r="C19" s="98"/>
      <c r="D19" s="82" t="s">
        <v>1971</v>
      </c>
      <c r="E19" s="82" t="s">
        <v>3068</v>
      </c>
      <c r="F19" s="99">
        <v>12.8</v>
      </c>
      <c r="G19" s="99">
        <v>5.7</v>
      </c>
      <c r="H19" s="99">
        <v>4</v>
      </c>
      <c r="I19" s="82" t="s">
        <v>2357</v>
      </c>
    </row>
    <row r="20" spans="2:9" x14ac:dyDescent="0.3">
      <c r="B20" s="81">
        <v>7</v>
      </c>
      <c r="C20" s="98"/>
      <c r="D20" s="82" t="s">
        <v>1971</v>
      </c>
      <c r="E20" s="82" t="s">
        <v>3068</v>
      </c>
      <c r="F20" s="99">
        <v>23.8</v>
      </c>
      <c r="G20" s="99">
        <v>7</v>
      </c>
      <c r="H20" s="99">
        <v>1</v>
      </c>
      <c r="I20" s="82" t="s">
        <v>3058</v>
      </c>
    </row>
    <row r="21" spans="2:9" x14ac:dyDescent="0.3">
      <c r="B21" s="81">
        <v>8</v>
      </c>
      <c r="C21" s="98" t="s">
        <v>2177</v>
      </c>
      <c r="D21" s="82" t="s">
        <v>1974</v>
      </c>
      <c r="E21" s="82" t="s">
        <v>3068</v>
      </c>
      <c r="F21" s="99">
        <v>80.599999999999994</v>
      </c>
      <c r="G21" s="99">
        <v>10.4</v>
      </c>
      <c r="H21" s="99">
        <v>3</v>
      </c>
      <c r="I21" s="82" t="s">
        <v>3057</v>
      </c>
    </row>
    <row r="22" spans="2:9" x14ac:dyDescent="0.3">
      <c r="B22" s="81">
        <v>9</v>
      </c>
      <c r="C22" s="98" t="s">
        <v>2179</v>
      </c>
      <c r="D22" s="82" t="s">
        <v>1974</v>
      </c>
      <c r="E22" s="82" t="s">
        <v>3068</v>
      </c>
      <c r="F22" s="99">
        <v>80.599999999999994</v>
      </c>
      <c r="G22" s="99">
        <v>10.4</v>
      </c>
      <c r="H22" s="99">
        <v>3</v>
      </c>
      <c r="I22" s="82" t="s">
        <v>3057</v>
      </c>
    </row>
    <row r="23" spans="2:9" x14ac:dyDescent="0.3">
      <c r="B23" s="81">
        <v>10</v>
      </c>
      <c r="C23" s="98"/>
      <c r="D23" s="82" t="s">
        <v>1976</v>
      </c>
      <c r="E23" s="82" t="s">
        <v>3068</v>
      </c>
      <c r="F23" s="99">
        <v>7.5</v>
      </c>
      <c r="G23" s="99">
        <v>4</v>
      </c>
      <c r="H23" s="99">
        <v>4</v>
      </c>
      <c r="I23" s="82" t="s">
        <v>2357</v>
      </c>
    </row>
    <row r="24" spans="2:9" x14ac:dyDescent="0.3">
      <c r="B24" s="81">
        <v>11</v>
      </c>
      <c r="C24" s="98"/>
      <c r="D24" s="82" t="s">
        <v>1976</v>
      </c>
      <c r="E24" s="82" t="s">
        <v>3068</v>
      </c>
      <c r="F24" s="99">
        <v>7.7</v>
      </c>
      <c r="G24" s="99">
        <v>3.3</v>
      </c>
      <c r="H24" s="99">
        <v>3</v>
      </c>
      <c r="I24" s="82" t="s">
        <v>2357</v>
      </c>
    </row>
    <row r="25" spans="2:9" x14ac:dyDescent="0.3">
      <c r="B25" s="81">
        <v>12</v>
      </c>
      <c r="C25" s="98"/>
      <c r="D25" s="82" t="s">
        <v>1976</v>
      </c>
      <c r="E25" s="82" t="s">
        <v>3068</v>
      </c>
      <c r="F25" s="99">
        <v>13.5</v>
      </c>
      <c r="G25" s="99">
        <v>3.3</v>
      </c>
      <c r="H25" s="99">
        <v>7</v>
      </c>
      <c r="I25" s="82" t="s">
        <v>2357</v>
      </c>
    </row>
    <row r="26" spans="2:9" x14ac:dyDescent="0.3">
      <c r="B26" s="81">
        <v>13</v>
      </c>
      <c r="C26" s="98" t="s">
        <v>2183</v>
      </c>
      <c r="D26" s="82" t="s">
        <v>1985</v>
      </c>
      <c r="E26" s="82" t="s">
        <v>3068</v>
      </c>
      <c r="F26" s="99">
        <v>83.3</v>
      </c>
      <c r="G26" s="99">
        <v>10.7</v>
      </c>
      <c r="H26" s="99">
        <v>3</v>
      </c>
      <c r="I26" s="82" t="s">
        <v>3057</v>
      </c>
    </row>
    <row r="27" spans="2:9" x14ac:dyDescent="0.3">
      <c r="B27" s="81">
        <v>14</v>
      </c>
      <c r="C27" s="98" t="s">
        <v>2185</v>
      </c>
      <c r="D27" s="82" t="s">
        <v>1985</v>
      </c>
      <c r="E27" s="82" t="s">
        <v>3068</v>
      </c>
      <c r="F27" s="99">
        <v>83.3</v>
      </c>
      <c r="G27" s="99">
        <v>10.7</v>
      </c>
      <c r="H27" s="99">
        <v>3</v>
      </c>
      <c r="I27" s="82" t="s">
        <v>3057</v>
      </c>
    </row>
    <row r="28" spans="2:9" x14ac:dyDescent="0.3">
      <c r="B28" s="81">
        <v>15</v>
      </c>
      <c r="C28" s="98"/>
      <c r="D28" s="82" t="s">
        <v>1988</v>
      </c>
      <c r="E28" s="82" t="s">
        <v>3068</v>
      </c>
      <c r="F28" s="99">
        <v>8</v>
      </c>
      <c r="G28" s="99">
        <v>4</v>
      </c>
      <c r="H28" s="99">
        <v>5</v>
      </c>
      <c r="I28" s="82" t="s">
        <v>2357</v>
      </c>
    </row>
    <row r="29" spans="2:9" s="102" customFormat="1" x14ac:dyDescent="0.3">
      <c r="B29" s="81">
        <v>16</v>
      </c>
      <c r="C29" s="100" t="s">
        <v>2188</v>
      </c>
      <c r="D29" s="103" t="s">
        <v>1991</v>
      </c>
      <c r="E29" s="103" t="s">
        <v>3072</v>
      </c>
      <c r="F29" s="101">
        <v>30.9</v>
      </c>
      <c r="G29" s="101">
        <v>5</v>
      </c>
      <c r="H29" s="101">
        <v>1</v>
      </c>
      <c r="I29" s="82" t="s">
        <v>3058</v>
      </c>
    </row>
    <row r="30" spans="2:9" s="102" customFormat="1" x14ac:dyDescent="0.3">
      <c r="B30" s="81">
        <v>17</v>
      </c>
      <c r="C30" s="100"/>
      <c r="D30" s="103" t="s">
        <v>1992</v>
      </c>
      <c r="E30" s="103" t="s">
        <v>3072</v>
      </c>
      <c r="F30" s="101">
        <v>23.3</v>
      </c>
      <c r="G30" s="101">
        <v>3.8</v>
      </c>
      <c r="H30" s="101">
        <v>10</v>
      </c>
      <c r="I30" s="82" t="s">
        <v>2357</v>
      </c>
    </row>
    <row r="31" spans="2:9" x14ac:dyDescent="0.3">
      <c r="B31" s="81">
        <v>18</v>
      </c>
      <c r="C31" s="98"/>
      <c r="D31" s="82" t="s">
        <v>1993</v>
      </c>
      <c r="E31" s="82" t="s">
        <v>3073</v>
      </c>
      <c r="F31" s="99">
        <v>6</v>
      </c>
      <c r="G31" s="99">
        <v>5</v>
      </c>
      <c r="H31" s="99">
        <v>3</v>
      </c>
      <c r="I31" s="82" t="s">
        <v>2357</v>
      </c>
    </row>
    <row r="32" spans="2:9" x14ac:dyDescent="0.3">
      <c r="B32" s="81">
        <v>19</v>
      </c>
      <c r="C32" s="98" t="s">
        <v>2190</v>
      </c>
      <c r="D32" s="82" t="s">
        <v>1995</v>
      </c>
      <c r="E32" s="82" t="s">
        <v>3068</v>
      </c>
      <c r="F32" s="99">
        <v>20.5</v>
      </c>
      <c r="G32" s="99">
        <v>4</v>
      </c>
      <c r="H32" s="99">
        <v>6</v>
      </c>
      <c r="I32" s="82" t="s">
        <v>2357</v>
      </c>
    </row>
    <row r="33" spans="2:9" x14ac:dyDescent="0.3">
      <c r="B33" s="81">
        <v>20</v>
      </c>
      <c r="C33" s="98" t="s">
        <v>2192</v>
      </c>
      <c r="D33" s="82" t="s">
        <v>1996</v>
      </c>
      <c r="E33" s="82" t="s">
        <v>3068</v>
      </c>
      <c r="F33" s="99">
        <v>23</v>
      </c>
      <c r="G33" s="99">
        <v>3.8</v>
      </c>
      <c r="H33" s="99">
        <v>5</v>
      </c>
      <c r="I33" s="82" t="s">
        <v>2357</v>
      </c>
    </row>
    <row r="34" spans="2:9" x14ac:dyDescent="0.3">
      <c r="B34" s="81">
        <v>21</v>
      </c>
      <c r="C34" s="98"/>
      <c r="D34" s="82" t="s">
        <v>1997</v>
      </c>
      <c r="E34" s="82" t="s">
        <v>3074</v>
      </c>
      <c r="F34" s="99">
        <v>20.5</v>
      </c>
      <c r="G34" s="99">
        <v>3.8</v>
      </c>
      <c r="H34" s="99">
        <v>11</v>
      </c>
      <c r="I34" s="82" t="s">
        <v>2357</v>
      </c>
    </row>
    <row r="35" spans="2:9" x14ac:dyDescent="0.3">
      <c r="B35" s="81">
        <v>22</v>
      </c>
      <c r="C35" s="98"/>
      <c r="D35" s="82" t="s">
        <v>1997</v>
      </c>
      <c r="E35" s="82" t="s">
        <v>3074</v>
      </c>
      <c r="F35" s="99">
        <v>20.2</v>
      </c>
      <c r="G35" s="99">
        <v>3.5</v>
      </c>
      <c r="H35" s="99">
        <v>11</v>
      </c>
      <c r="I35" s="82" t="s">
        <v>2357</v>
      </c>
    </row>
    <row r="36" spans="2:9" x14ac:dyDescent="0.3">
      <c r="B36" s="81">
        <v>23</v>
      </c>
      <c r="C36" s="98"/>
      <c r="D36" s="82" t="s">
        <v>1997</v>
      </c>
      <c r="E36" s="82" t="s">
        <v>3074</v>
      </c>
      <c r="F36" s="99">
        <v>20.3</v>
      </c>
      <c r="G36" s="99">
        <v>3.8</v>
      </c>
      <c r="H36" s="99">
        <v>9</v>
      </c>
      <c r="I36" s="82" t="s">
        <v>2357</v>
      </c>
    </row>
    <row r="37" spans="2:9" x14ac:dyDescent="0.3">
      <c r="B37" s="81">
        <v>24</v>
      </c>
      <c r="C37" s="98"/>
      <c r="D37" s="82" t="s">
        <v>1997</v>
      </c>
      <c r="E37" s="82" t="s">
        <v>3074</v>
      </c>
      <c r="F37" s="99">
        <v>28</v>
      </c>
      <c r="G37" s="99">
        <v>4</v>
      </c>
      <c r="H37" s="99">
        <v>12</v>
      </c>
      <c r="I37" s="82" t="s">
        <v>2357</v>
      </c>
    </row>
    <row r="38" spans="2:9" x14ac:dyDescent="0.3">
      <c r="B38" s="81">
        <v>25</v>
      </c>
      <c r="C38" s="98"/>
      <c r="D38" s="82" t="s">
        <v>1997</v>
      </c>
      <c r="E38" s="82" t="s">
        <v>3074</v>
      </c>
      <c r="F38" s="99">
        <v>6.5</v>
      </c>
      <c r="G38" s="99">
        <v>4.0999999999999996</v>
      </c>
      <c r="H38" s="99">
        <v>4</v>
      </c>
      <c r="I38" s="82" t="s">
        <v>2357</v>
      </c>
    </row>
    <row r="39" spans="2:9" x14ac:dyDescent="0.3">
      <c r="B39" s="81">
        <v>26</v>
      </c>
      <c r="C39" s="98"/>
      <c r="D39" s="82" t="s">
        <v>1997</v>
      </c>
      <c r="E39" s="82" t="s">
        <v>3074</v>
      </c>
      <c r="F39" s="99">
        <v>6.2</v>
      </c>
      <c r="G39" s="99">
        <v>3.8</v>
      </c>
      <c r="H39" s="99">
        <v>5</v>
      </c>
      <c r="I39" s="82" t="s">
        <v>2357</v>
      </c>
    </row>
    <row r="40" spans="2:9" s="102" customFormat="1" x14ac:dyDescent="0.3">
      <c r="B40" s="81">
        <v>27</v>
      </c>
      <c r="C40" s="100"/>
      <c r="D40" s="103" t="s">
        <v>1998</v>
      </c>
      <c r="E40" s="103" t="s">
        <v>3075</v>
      </c>
      <c r="F40" s="101">
        <v>8.1999999999999993</v>
      </c>
      <c r="G40" s="101">
        <v>4</v>
      </c>
      <c r="H40" s="101">
        <v>3</v>
      </c>
      <c r="I40" s="82" t="s">
        <v>2357</v>
      </c>
    </row>
    <row r="41" spans="2:9" s="102" customFormat="1" x14ac:dyDescent="0.3">
      <c r="B41" s="81">
        <v>28</v>
      </c>
      <c r="C41" s="100"/>
      <c r="D41" s="103" t="s">
        <v>1998</v>
      </c>
      <c r="E41" s="103" t="s">
        <v>3075</v>
      </c>
      <c r="F41" s="101">
        <v>4</v>
      </c>
      <c r="G41" s="101">
        <v>4</v>
      </c>
      <c r="H41" s="101">
        <v>1</v>
      </c>
      <c r="I41" s="82" t="s">
        <v>2357</v>
      </c>
    </row>
    <row r="42" spans="2:9" s="102" customFormat="1" x14ac:dyDescent="0.3">
      <c r="B42" s="81">
        <v>29</v>
      </c>
      <c r="C42" s="100"/>
      <c r="D42" s="103" t="s">
        <v>1998</v>
      </c>
      <c r="E42" s="103" t="s">
        <v>3075</v>
      </c>
      <c r="F42" s="101">
        <v>21.35</v>
      </c>
      <c r="G42" s="101">
        <v>3.7</v>
      </c>
      <c r="H42" s="101">
        <v>5</v>
      </c>
      <c r="I42" s="82" t="s">
        <v>2357</v>
      </c>
    </row>
    <row r="43" spans="2:9" s="102" customFormat="1" x14ac:dyDescent="0.3">
      <c r="B43" s="81">
        <v>30</v>
      </c>
      <c r="C43" s="100"/>
      <c r="D43" s="103" t="s">
        <v>1998</v>
      </c>
      <c r="E43" s="103" t="s">
        <v>3075</v>
      </c>
      <c r="F43" s="101">
        <v>4</v>
      </c>
      <c r="G43" s="101">
        <v>4</v>
      </c>
      <c r="H43" s="101">
        <v>2</v>
      </c>
      <c r="I43" s="82" t="s">
        <v>2357</v>
      </c>
    </row>
    <row r="44" spans="2:9" s="102" customFormat="1" x14ac:dyDescent="0.3">
      <c r="B44" s="81">
        <v>31</v>
      </c>
      <c r="C44" s="100"/>
      <c r="D44" s="103" t="s">
        <v>1999</v>
      </c>
      <c r="E44" s="103" t="s">
        <v>3075</v>
      </c>
      <c r="F44" s="101">
        <v>38.299999999999997</v>
      </c>
      <c r="G44" s="101">
        <v>4</v>
      </c>
      <c r="H44" s="101">
        <v>3</v>
      </c>
      <c r="I44" s="82" t="s">
        <v>2357</v>
      </c>
    </row>
    <row r="45" spans="2:9" s="102" customFormat="1" x14ac:dyDescent="0.3">
      <c r="B45" s="81">
        <v>32</v>
      </c>
      <c r="C45" s="100"/>
      <c r="D45" s="103" t="s">
        <v>1999</v>
      </c>
      <c r="E45" s="103" t="s">
        <v>3075</v>
      </c>
      <c r="F45" s="101">
        <v>22.4</v>
      </c>
      <c r="G45" s="101">
        <v>4</v>
      </c>
      <c r="H45" s="101">
        <v>5</v>
      </c>
      <c r="I45" s="82" t="s">
        <v>2357</v>
      </c>
    </row>
    <row r="46" spans="2:9" s="102" customFormat="1" x14ac:dyDescent="0.3">
      <c r="B46" s="81">
        <v>33</v>
      </c>
      <c r="C46" s="100"/>
      <c r="D46" s="103" t="s">
        <v>2000</v>
      </c>
      <c r="E46" s="103" t="s">
        <v>3075</v>
      </c>
      <c r="F46" s="101">
        <v>16.5</v>
      </c>
      <c r="G46" s="101">
        <v>6.5</v>
      </c>
      <c r="H46" s="101">
        <v>1</v>
      </c>
      <c r="I46" s="82" t="s">
        <v>3060</v>
      </c>
    </row>
    <row r="47" spans="2:9" s="102" customFormat="1" x14ac:dyDescent="0.3">
      <c r="B47" s="81">
        <v>34</v>
      </c>
      <c r="C47" s="100"/>
      <c r="D47" s="103" t="s">
        <v>2000</v>
      </c>
      <c r="E47" s="103" t="s">
        <v>3075</v>
      </c>
      <c r="F47" s="101">
        <v>21</v>
      </c>
      <c r="G47" s="101">
        <v>3.5</v>
      </c>
      <c r="H47" s="101">
        <v>1</v>
      </c>
      <c r="I47" s="82" t="s">
        <v>2357</v>
      </c>
    </row>
    <row r="48" spans="2:9" s="102" customFormat="1" x14ac:dyDescent="0.3">
      <c r="B48" s="81">
        <v>35</v>
      </c>
      <c r="C48" s="100"/>
      <c r="D48" s="103" t="s">
        <v>2000</v>
      </c>
      <c r="E48" s="103" t="s">
        <v>3075</v>
      </c>
      <c r="F48" s="101">
        <v>30.2</v>
      </c>
      <c r="G48" s="101">
        <v>4.5</v>
      </c>
      <c r="H48" s="101">
        <v>1</v>
      </c>
      <c r="I48" s="103" t="s">
        <v>3058</v>
      </c>
    </row>
    <row r="49" spans="2:9" s="102" customFormat="1" x14ac:dyDescent="0.3">
      <c r="B49" s="81">
        <v>36</v>
      </c>
      <c r="C49" s="100"/>
      <c r="D49" s="103" t="s">
        <v>2000</v>
      </c>
      <c r="E49" s="103" t="s">
        <v>3075</v>
      </c>
      <c r="F49" s="101">
        <v>16.2</v>
      </c>
      <c r="G49" s="101">
        <v>4</v>
      </c>
      <c r="H49" s="101">
        <v>1</v>
      </c>
      <c r="I49" s="82" t="s">
        <v>2357</v>
      </c>
    </row>
    <row r="50" spans="2:9" s="102" customFormat="1" x14ac:dyDescent="0.3">
      <c r="B50" s="81">
        <v>37</v>
      </c>
      <c r="C50" s="100"/>
      <c r="D50" s="103" t="s">
        <v>2000</v>
      </c>
      <c r="E50" s="103" t="s">
        <v>3075</v>
      </c>
      <c r="F50" s="101">
        <v>28.3</v>
      </c>
      <c r="G50" s="101">
        <v>3.5</v>
      </c>
      <c r="H50" s="101">
        <v>1</v>
      </c>
      <c r="I50" s="82" t="s">
        <v>2357</v>
      </c>
    </row>
    <row r="51" spans="2:9" s="102" customFormat="1" x14ac:dyDescent="0.3">
      <c r="B51" s="81">
        <v>38</v>
      </c>
      <c r="C51" s="100"/>
      <c r="D51" s="103" t="s">
        <v>2000</v>
      </c>
      <c r="E51" s="103" t="s">
        <v>3075</v>
      </c>
      <c r="F51" s="101">
        <v>12</v>
      </c>
      <c r="G51" s="101">
        <v>1.7</v>
      </c>
      <c r="H51" s="101">
        <v>1</v>
      </c>
      <c r="I51" s="82" t="s">
        <v>3060</v>
      </c>
    </row>
    <row r="52" spans="2:9" s="102" customFormat="1" x14ac:dyDescent="0.3">
      <c r="B52" s="81">
        <v>39</v>
      </c>
      <c r="C52" s="100"/>
      <c r="D52" s="103" t="s">
        <v>2000</v>
      </c>
      <c r="E52" s="103" t="s">
        <v>3075</v>
      </c>
      <c r="F52" s="101">
        <v>20</v>
      </c>
      <c r="G52" s="101">
        <v>7.15</v>
      </c>
      <c r="H52" s="101">
        <v>1</v>
      </c>
      <c r="I52" s="82" t="s">
        <v>3060</v>
      </c>
    </row>
    <row r="53" spans="2:9" s="102" customFormat="1" x14ac:dyDescent="0.3">
      <c r="B53" s="81">
        <v>40</v>
      </c>
      <c r="C53" s="100"/>
      <c r="D53" s="103" t="s">
        <v>2001</v>
      </c>
      <c r="E53" s="103" t="s">
        <v>3075</v>
      </c>
      <c r="F53" s="101">
        <v>14.6</v>
      </c>
      <c r="G53" s="101">
        <v>3.8</v>
      </c>
      <c r="H53" s="101">
        <v>1</v>
      </c>
      <c r="I53" s="82" t="s">
        <v>3060</v>
      </c>
    </row>
    <row r="54" spans="2:9" s="102" customFormat="1" x14ac:dyDescent="0.3">
      <c r="B54" s="81">
        <v>41</v>
      </c>
      <c r="C54" s="100"/>
      <c r="D54" s="103" t="s">
        <v>2001</v>
      </c>
      <c r="E54" s="103" t="s">
        <v>3075</v>
      </c>
      <c r="F54" s="101">
        <v>15.2</v>
      </c>
      <c r="G54" s="101">
        <v>4.5</v>
      </c>
      <c r="H54" s="101">
        <v>1</v>
      </c>
      <c r="I54" s="82" t="s">
        <v>3060</v>
      </c>
    </row>
    <row r="55" spans="2:9" s="102" customFormat="1" x14ac:dyDescent="0.3">
      <c r="B55" s="81">
        <v>42</v>
      </c>
      <c r="C55" s="100"/>
      <c r="D55" s="103" t="s">
        <v>2001</v>
      </c>
      <c r="E55" s="103" t="s">
        <v>3075</v>
      </c>
      <c r="F55" s="101">
        <v>20.3</v>
      </c>
      <c r="G55" s="101">
        <v>2.2999999999999998</v>
      </c>
      <c r="H55" s="101">
        <v>2</v>
      </c>
      <c r="I55" s="82" t="s">
        <v>3060</v>
      </c>
    </row>
    <row r="56" spans="2:9" s="102" customFormat="1" x14ac:dyDescent="0.3">
      <c r="B56" s="81">
        <v>43</v>
      </c>
      <c r="C56" s="100"/>
      <c r="D56" s="103" t="s">
        <v>2001</v>
      </c>
      <c r="E56" s="103" t="s">
        <v>3075</v>
      </c>
      <c r="F56" s="101">
        <v>12.35</v>
      </c>
      <c r="G56" s="101">
        <v>4</v>
      </c>
      <c r="H56" s="101">
        <v>1</v>
      </c>
      <c r="I56" s="82" t="s">
        <v>3060</v>
      </c>
    </row>
    <row r="57" spans="2:9" s="102" customFormat="1" x14ac:dyDescent="0.3">
      <c r="B57" s="81">
        <v>44</v>
      </c>
      <c r="C57" s="100"/>
      <c r="D57" s="103" t="s">
        <v>2001</v>
      </c>
      <c r="E57" s="103" t="s">
        <v>3075</v>
      </c>
      <c r="F57" s="101">
        <v>29.7</v>
      </c>
      <c r="G57" s="101">
        <v>3.4</v>
      </c>
      <c r="H57" s="101">
        <v>8</v>
      </c>
      <c r="I57" s="82" t="s">
        <v>2357</v>
      </c>
    </row>
    <row r="58" spans="2:9" s="102" customFormat="1" x14ac:dyDescent="0.3">
      <c r="B58" s="81">
        <v>45</v>
      </c>
      <c r="C58" s="100" t="s">
        <v>2206</v>
      </c>
      <c r="D58" s="103" t="s">
        <v>2003</v>
      </c>
      <c r="E58" s="103" t="s">
        <v>3076</v>
      </c>
      <c r="F58" s="101">
        <v>14.3</v>
      </c>
      <c r="G58" s="101">
        <v>4.5</v>
      </c>
      <c r="H58" s="101">
        <v>1</v>
      </c>
      <c r="I58" s="103" t="s">
        <v>3057</v>
      </c>
    </row>
    <row r="59" spans="2:9" s="102" customFormat="1" x14ac:dyDescent="0.3">
      <c r="B59" s="81">
        <v>46</v>
      </c>
      <c r="C59" s="100"/>
      <c r="D59" s="103" t="s">
        <v>2004</v>
      </c>
      <c r="E59" s="103" t="s">
        <v>3076</v>
      </c>
      <c r="F59" s="101">
        <v>7</v>
      </c>
      <c r="G59" s="101">
        <v>4</v>
      </c>
      <c r="H59" s="101">
        <v>3</v>
      </c>
      <c r="I59" s="82" t="s">
        <v>2357</v>
      </c>
    </row>
    <row r="60" spans="2:9" s="102" customFormat="1" x14ac:dyDescent="0.3">
      <c r="B60" s="81">
        <v>47</v>
      </c>
      <c r="C60" s="100"/>
      <c r="D60" s="103" t="s">
        <v>2004</v>
      </c>
      <c r="E60" s="103" t="s">
        <v>3076</v>
      </c>
      <c r="F60" s="101">
        <v>15</v>
      </c>
      <c r="G60" s="101">
        <v>4</v>
      </c>
      <c r="H60" s="101">
        <v>3</v>
      </c>
      <c r="I60" s="82" t="s">
        <v>2357</v>
      </c>
    </row>
    <row r="61" spans="2:9" s="102" customFormat="1" x14ac:dyDescent="0.3">
      <c r="B61" s="81">
        <v>48</v>
      </c>
      <c r="C61" s="100"/>
      <c r="D61" s="103" t="s">
        <v>2004</v>
      </c>
      <c r="E61" s="103" t="s">
        <v>3076</v>
      </c>
      <c r="F61" s="101">
        <v>12</v>
      </c>
      <c r="G61" s="101">
        <v>4</v>
      </c>
      <c r="H61" s="101">
        <v>3</v>
      </c>
      <c r="I61" s="82" t="s">
        <v>2357</v>
      </c>
    </row>
    <row r="62" spans="2:9" s="102" customFormat="1" x14ac:dyDescent="0.3">
      <c r="B62" s="81">
        <v>49</v>
      </c>
      <c r="C62" s="100"/>
      <c r="D62" s="103" t="s">
        <v>2004</v>
      </c>
      <c r="E62" s="103" t="s">
        <v>3076</v>
      </c>
      <c r="F62" s="101">
        <v>7</v>
      </c>
      <c r="G62" s="101">
        <v>5</v>
      </c>
      <c r="H62" s="101">
        <v>4</v>
      </c>
      <c r="I62" s="82" t="s">
        <v>2357</v>
      </c>
    </row>
    <row r="63" spans="2:9" s="102" customFormat="1" x14ac:dyDescent="0.3">
      <c r="B63" s="81">
        <v>50</v>
      </c>
      <c r="C63" s="100"/>
      <c r="D63" s="103" t="s">
        <v>2004</v>
      </c>
      <c r="E63" s="103" t="s">
        <v>3076</v>
      </c>
      <c r="F63" s="101">
        <v>8</v>
      </c>
      <c r="G63" s="101">
        <v>4</v>
      </c>
      <c r="H63" s="101">
        <v>2</v>
      </c>
      <c r="I63" s="82" t="s">
        <v>2357</v>
      </c>
    </row>
    <row r="64" spans="2:9" s="102" customFormat="1" x14ac:dyDescent="0.3">
      <c r="B64" s="81">
        <v>51</v>
      </c>
      <c r="C64" s="100"/>
      <c r="D64" s="103" t="s">
        <v>2004</v>
      </c>
      <c r="E64" s="103" t="s">
        <v>3076</v>
      </c>
      <c r="F64" s="101">
        <v>8</v>
      </c>
      <c r="G64" s="101">
        <v>4</v>
      </c>
      <c r="H64" s="101">
        <v>1</v>
      </c>
      <c r="I64" s="82" t="s">
        <v>2357</v>
      </c>
    </row>
    <row r="65" spans="2:9" s="102" customFormat="1" x14ac:dyDescent="0.3">
      <c r="B65" s="81">
        <v>52</v>
      </c>
      <c r="C65" s="100"/>
      <c r="D65" s="103" t="s">
        <v>2004</v>
      </c>
      <c r="E65" s="103" t="s">
        <v>3076</v>
      </c>
      <c r="F65" s="101">
        <v>8</v>
      </c>
      <c r="G65" s="101">
        <v>4</v>
      </c>
      <c r="H65" s="101">
        <v>2</v>
      </c>
      <c r="I65" s="82" t="s">
        <v>2357</v>
      </c>
    </row>
    <row r="66" spans="2:9" s="102" customFormat="1" x14ac:dyDescent="0.3">
      <c r="B66" s="81">
        <v>53</v>
      </c>
      <c r="C66" s="100"/>
      <c r="D66" s="103" t="s">
        <v>2007</v>
      </c>
      <c r="E66" s="103" t="s">
        <v>3076</v>
      </c>
      <c r="F66" s="101">
        <v>61.95</v>
      </c>
      <c r="G66" s="101">
        <v>1.9</v>
      </c>
      <c r="H66" s="101">
        <v>1</v>
      </c>
      <c r="I66" s="103" t="s">
        <v>3063</v>
      </c>
    </row>
    <row r="67" spans="2:9" s="102" customFormat="1" x14ac:dyDescent="0.3">
      <c r="B67" s="81">
        <v>54</v>
      </c>
      <c r="C67" s="100"/>
      <c r="D67" s="103" t="s">
        <v>2007</v>
      </c>
      <c r="E67" s="103" t="s">
        <v>3076</v>
      </c>
      <c r="F67" s="101">
        <v>6.5</v>
      </c>
      <c r="G67" s="101">
        <v>6.4</v>
      </c>
      <c r="H67" s="101">
        <v>1</v>
      </c>
      <c r="I67" s="103" t="s">
        <v>3059</v>
      </c>
    </row>
    <row r="68" spans="2:9" s="102" customFormat="1" x14ac:dyDescent="0.3">
      <c r="B68" s="81">
        <v>55</v>
      </c>
      <c r="C68" s="100"/>
      <c r="D68" s="103" t="s">
        <v>2007</v>
      </c>
      <c r="E68" s="103" t="s">
        <v>3076</v>
      </c>
      <c r="F68" s="101">
        <v>5.0999999999999996</v>
      </c>
      <c r="G68" s="101">
        <v>6.4</v>
      </c>
      <c r="H68" s="101">
        <v>1</v>
      </c>
      <c r="I68" s="82" t="s">
        <v>2357</v>
      </c>
    </row>
    <row r="69" spans="2:9" s="102" customFormat="1" x14ac:dyDescent="0.3">
      <c r="B69" s="81">
        <v>56</v>
      </c>
      <c r="C69" s="100"/>
      <c r="D69" s="103" t="s">
        <v>2007</v>
      </c>
      <c r="E69" s="103" t="s">
        <v>3076</v>
      </c>
      <c r="F69" s="101">
        <v>4.5</v>
      </c>
      <c r="G69" s="101">
        <v>3</v>
      </c>
      <c r="H69" s="101">
        <v>1</v>
      </c>
      <c r="I69" s="103" t="s">
        <v>3059</v>
      </c>
    </row>
    <row r="70" spans="2:9" s="102" customFormat="1" x14ac:dyDescent="0.3">
      <c r="B70" s="81">
        <v>57</v>
      </c>
      <c r="C70" s="100"/>
      <c r="D70" s="103" t="s">
        <v>2007</v>
      </c>
      <c r="E70" s="103" t="s">
        <v>3076</v>
      </c>
      <c r="F70" s="101">
        <v>3.9</v>
      </c>
      <c r="G70" s="101">
        <v>3</v>
      </c>
      <c r="H70" s="101">
        <v>1</v>
      </c>
      <c r="I70" s="103" t="s">
        <v>3059</v>
      </c>
    </row>
    <row r="71" spans="2:9" s="102" customFormat="1" x14ac:dyDescent="0.3">
      <c r="B71" s="81">
        <v>58</v>
      </c>
      <c r="C71" s="100"/>
      <c r="D71" s="103" t="s">
        <v>2007</v>
      </c>
      <c r="E71" s="103" t="s">
        <v>3076</v>
      </c>
      <c r="F71" s="101">
        <v>3.9</v>
      </c>
      <c r="G71" s="101">
        <v>3</v>
      </c>
      <c r="H71" s="101">
        <v>1</v>
      </c>
      <c r="I71" s="82" t="s">
        <v>2357</v>
      </c>
    </row>
    <row r="72" spans="2:9" s="102" customFormat="1" x14ac:dyDescent="0.3">
      <c r="B72" s="81">
        <v>59</v>
      </c>
      <c r="C72" s="100"/>
      <c r="D72" s="103" t="s">
        <v>2007</v>
      </c>
      <c r="E72" s="103" t="s">
        <v>3076</v>
      </c>
      <c r="F72" s="101">
        <v>3.8</v>
      </c>
      <c r="G72" s="101">
        <v>6.9</v>
      </c>
      <c r="H72" s="101">
        <v>1</v>
      </c>
      <c r="I72" s="82" t="s">
        <v>2357</v>
      </c>
    </row>
    <row r="73" spans="2:9" s="102" customFormat="1" x14ac:dyDescent="0.3">
      <c r="B73" s="81">
        <v>60</v>
      </c>
      <c r="C73" s="100"/>
      <c r="D73" s="103" t="s">
        <v>2007</v>
      </c>
      <c r="E73" s="103" t="s">
        <v>3076</v>
      </c>
      <c r="F73" s="101">
        <v>8.15</v>
      </c>
      <c r="G73" s="101">
        <v>6.9</v>
      </c>
      <c r="H73" s="101">
        <v>1</v>
      </c>
      <c r="I73" s="103" t="s">
        <v>3057</v>
      </c>
    </row>
    <row r="74" spans="2:9" s="102" customFormat="1" x14ac:dyDescent="0.3">
      <c r="B74" s="81">
        <v>61</v>
      </c>
      <c r="C74" s="100"/>
      <c r="D74" s="103" t="s">
        <v>2007</v>
      </c>
      <c r="E74" s="103" t="s">
        <v>3076</v>
      </c>
      <c r="F74" s="101">
        <v>7.3</v>
      </c>
      <c r="G74" s="101">
        <v>7.2</v>
      </c>
      <c r="H74" s="101">
        <v>1</v>
      </c>
      <c r="I74" s="103" t="s">
        <v>3057</v>
      </c>
    </row>
    <row r="75" spans="2:9" s="102" customFormat="1" x14ac:dyDescent="0.3">
      <c r="B75" s="81">
        <v>62</v>
      </c>
      <c r="C75" s="100"/>
      <c r="D75" s="103" t="s">
        <v>2010</v>
      </c>
      <c r="E75" s="103" t="s">
        <v>3076</v>
      </c>
      <c r="F75" s="101">
        <v>5.5</v>
      </c>
      <c r="G75" s="101">
        <v>4</v>
      </c>
      <c r="H75" s="101">
        <v>1</v>
      </c>
      <c r="I75" s="82" t="s">
        <v>2357</v>
      </c>
    </row>
    <row r="76" spans="2:9" s="102" customFormat="1" x14ac:dyDescent="0.3">
      <c r="B76" s="81">
        <v>63</v>
      </c>
      <c r="C76" s="100"/>
      <c r="D76" s="103" t="s">
        <v>2010</v>
      </c>
      <c r="E76" s="103" t="s">
        <v>3076</v>
      </c>
      <c r="F76" s="101">
        <v>5.85</v>
      </c>
      <c r="G76" s="101">
        <v>4.4800000000000004</v>
      </c>
      <c r="H76" s="101">
        <v>1</v>
      </c>
      <c r="I76" s="82" t="s">
        <v>2357</v>
      </c>
    </row>
    <row r="77" spans="2:9" s="102" customFormat="1" x14ac:dyDescent="0.3">
      <c r="B77" s="81">
        <v>64</v>
      </c>
      <c r="C77" s="100"/>
      <c r="D77" s="103" t="s">
        <v>2010</v>
      </c>
      <c r="E77" s="103" t="s">
        <v>3076</v>
      </c>
      <c r="F77" s="101">
        <v>9.9700000000000006</v>
      </c>
      <c r="G77" s="101">
        <v>4.3</v>
      </c>
      <c r="H77" s="101">
        <v>2</v>
      </c>
      <c r="I77" s="82" t="s">
        <v>3060</v>
      </c>
    </row>
    <row r="78" spans="2:9" s="102" customFormat="1" x14ac:dyDescent="0.3">
      <c r="B78" s="81">
        <v>65</v>
      </c>
      <c r="C78" s="100"/>
      <c r="D78" s="103" t="s">
        <v>2010</v>
      </c>
      <c r="E78" s="103" t="s">
        <v>3076</v>
      </c>
      <c r="F78" s="101">
        <v>5.5</v>
      </c>
      <c r="G78" s="101">
        <v>4.2</v>
      </c>
      <c r="H78" s="101">
        <v>2</v>
      </c>
      <c r="I78" s="82" t="s">
        <v>2357</v>
      </c>
    </row>
    <row r="79" spans="2:9" s="102" customFormat="1" x14ac:dyDescent="0.3">
      <c r="B79" s="81">
        <v>66</v>
      </c>
      <c r="C79" s="100"/>
      <c r="D79" s="103" t="s">
        <v>2010</v>
      </c>
      <c r="E79" s="103" t="s">
        <v>3076</v>
      </c>
      <c r="F79" s="101">
        <v>14.6</v>
      </c>
      <c r="G79" s="101">
        <v>4.26</v>
      </c>
      <c r="H79" s="101">
        <v>2</v>
      </c>
      <c r="I79" s="82" t="s">
        <v>2357</v>
      </c>
    </row>
    <row r="80" spans="2:9" s="102" customFormat="1" x14ac:dyDescent="0.3">
      <c r="B80" s="81">
        <v>67</v>
      </c>
      <c r="C80" s="100"/>
      <c r="D80" s="103" t="s">
        <v>2011</v>
      </c>
      <c r="E80" s="103" t="s">
        <v>3076</v>
      </c>
      <c r="F80" s="101">
        <v>11.2</v>
      </c>
      <c r="G80" s="101">
        <v>4.0999999999999996</v>
      </c>
      <c r="H80" s="101">
        <v>1</v>
      </c>
      <c r="I80" s="82" t="s">
        <v>3060</v>
      </c>
    </row>
    <row r="81" spans="2:9" s="102" customFormat="1" x14ac:dyDescent="0.3">
      <c r="B81" s="81">
        <v>68</v>
      </c>
      <c r="C81" s="100"/>
      <c r="D81" s="103" t="s">
        <v>2011</v>
      </c>
      <c r="E81" s="103" t="s">
        <v>3076</v>
      </c>
      <c r="F81" s="101">
        <v>12.7</v>
      </c>
      <c r="G81" s="101">
        <v>4.3</v>
      </c>
      <c r="H81" s="101">
        <v>1</v>
      </c>
      <c r="I81" s="82" t="s">
        <v>3060</v>
      </c>
    </row>
    <row r="82" spans="2:9" s="102" customFormat="1" x14ac:dyDescent="0.3">
      <c r="B82" s="81">
        <v>69</v>
      </c>
      <c r="C82" s="100"/>
      <c r="D82" s="103" t="s">
        <v>2011</v>
      </c>
      <c r="E82" s="103" t="s">
        <v>3076</v>
      </c>
      <c r="F82" s="101">
        <v>7.9</v>
      </c>
      <c r="G82" s="101">
        <v>4</v>
      </c>
      <c r="H82" s="101">
        <v>1</v>
      </c>
      <c r="I82" s="82" t="s">
        <v>3060</v>
      </c>
    </row>
    <row r="83" spans="2:9" s="102" customFormat="1" x14ac:dyDescent="0.3">
      <c r="B83" s="81">
        <v>70</v>
      </c>
      <c r="C83" s="100"/>
      <c r="D83" s="103" t="s">
        <v>2011</v>
      </c>
      <c r="E83" s="103" t="s">
        <v>3076</v>
      </c>
      <c r="F83" s="101">
        <v>11.1</v>
      </c>
      <c r="G83" s="101">
        <v>4.0999999999999996</v>
      </c>
      <c r="H83" s="101">
        <v>1</v>
      </c>
      <c r="I83" s="82" t="s">
        <v>3060</v>
      </c>
    </row>
    <row r="84" spans="2:9" s="102" customFormat="1" x14ac:dyDescent="0.3">
      <c r="B84" s="81">
        <v>71</v>
      </c>
      <c r="C84" s="100"/>
      <c r="D84" s="103" t="s">
        <v>2011</v>
      </c>
      <c r="E84" s="103" t="s">
        <v>3076</v>
      </c>
      <c r="F84" s="101">
        <v>6.4</v>
      </c>
      <c r="G84" s="101">
        <v>4</v>
      </c>
      <c r="H84" s="101">
        <v>1</v>
      </c>
      <c r="I84" s="82" t="s">
        <v>3060</v>
      </c>
    </row>
    <row r="85" spans="2:9" s="102" customFormat="1" x14ac:dyDescent="0.3">
      <c r="B85" s="81">
        <v>72</v>
      </c>
      <c r="C85" s="100"/>
      <c r="D85" s="103" t="s">
        <v>2011</v>
      </c>
      <c r="E85" s="103" t="s">
        <v>3076</v>
      </c>
      <c r="F85" s="101">
        <v>14</v>
      </c>
      <c r="G85" s="101">
        <v>4</v>
      </c>
      <c r="H85" s="101">
        <v>1</v>
      </c>
      <c r="I85" s="82" t="s">
        <v>3060</v>
      </c>
    </row>
    <row r="86" spans="2:9" s="102" customFormat="1" x14ac:dyDescent="0.3">
      <c r="B86" s="81">
        <v>73</v>
      </c>
      <c r="C86" s="100"/>
      <c r="D86" s="103" t="s">
        <v>2011</v>
      </c>
      <c r="E86" s="103" t="s">
        <v>3076</v>
      </c>
      <c r="F86" s="101">
        <v>15.3</v>
      </c>
      <c r="G86" s="101">
        <v>4.0999999999999996</v>
      </c>
      <c r="H86" s="101">
        <v>1</v>
      </c>
      <c r="I86" s="82" t="s">
        <v>3060</v>
      </c>
    </row>
    <row r="87" spans="2:9" s="102" customFormat="1" x14ac:dyDescent="0.3">
      <c r="B87" s="81">
        <v>74</v>
      </c>
      <c r="C87" s="100"/>
      <c r="D87" s="103" t="s">
        <v>2011</v>
      </c>
      <c r="E87" s="103" t="s">
        <v>3076</v>
      </c>
      <c r="F87" s="101">
        <v>21.3</v>
      </c>
      <c r="G87" s="101">
        <v>5.9</v>
      </c>
      <c r="H87" s="101">
        <v>1</v>
      </c>
      <c r="I87" s="82" t="s">
        <v>3060</v>
      </c>
    </row>
    <row r="88" spans="2:9" s="102" customFormat="1" x14ac:dyDescent="0.3">
      <c r="B88" s="81">
        <v>75</v>
      </c>
      <c r="C88" s="100"/>
      <c r="D88" s="103" t="s">
        <v>2011</v>
      </c>
      <c r="E88" s="103" t="s">
        <v>3076</v>
      </c>
      <c r="F88" s="101">
        <v>16.5</v>
      </c>
      <c r="G88" s="101">
        <v>4.0999999999999996</v>
      </c>
      <c r="H88" s="101">
        <v>1</v>
      </c>
      <c r="I88" s="82" t="s">
        <v>3060</v>
      </c>
    </row>
    <row r="89" spans="2:9" s="102" customFormat="1" x14ac:dyDescent="0.3">
      <c r="B89" s="81">
        <v>76</v>
      </c>
      <c r="C89" s="100"/>
      <c r="D89" s="103" t="s">
        <v>2012</v>
      </c>
      <c r="E89" s="103" t="s">
        <v>3072</v>
      </c>
      <c r="F89" s="101">
        <v>7.9</v>
      </c>
      <c r="G89" s="101">
        <v>3.6</v>
      </c>
      <c r="H89" s="101">
        <v>4</v>
      </c>
      <c r="I89" s="82" t="s">
        <v>2357</v>
      </c>
    </row>
    <row r="90" spans="2:9" s="102" customFormat="1" x14ac:dyDescent="0.3">
      <c r="B90" s="81">
        <v>77</v>
      </c>
      <c r="C90" s="100"/>
      <c r="D90" s="103" t="s">
        <v>2012</v>
      </c>
      <c r="E90" s="103" t="s">
        <v>3072</v>
      </c>
      <c r="F90" s="101">
        <v>14.3</v>
      </c>
      <c r="G90" s="101">
        <v>3.8</v>
      </c>
      <c r="H90" s="101">
        <v>5</v>
      </c>
      <c r="I90" s="82" t="s">
        <v>2357</v>
      </c>
    </row>
    <row r="91" spans="2:9" s="102" customFormat="1" x14ac:dyDescent="0.3">
      <c r="B91" s="81">
        <v>78</v>
      </c>
      <c r="C91" s="100"/>
      <c r="D91" s="103" t="s">
        <v>2012</v>
      </c>
      <c r="E91" s="103" t="s">
        <v>3072</v>
      </c>
      <c r="F91" s="101">
        <v>16.3</v>
      </c>
      <c r="G91" s="101">
        <v>3.8</v>
      </c>
      <c r="H91" s="101">
        <v>5</v>
      </c>
      <c r="I91" s="82" t="s">
        <v>2357</v>
      </c>
    </row>
    <row r="92" spans="2:9" s="102" customFormat="1" x14ac:dyDescent="0.3">
      <c r="B92" s="81">
        <v>79</v>
      </c>
      <c r="C92" s="100"/>
      <c r="D92" s="103" t="s">
        <v>2012</v>
      </c>
      <c r="E92" s="103" t="s">
        <v>3072</v>
      </c>
      <c r="F92" s="101">
        <v>20.5</v>
      </c>
      <c r="G92" s="101">
        <v>3.8</v>
      </c>
      <c r="H92" s="101">
        <v>5</v>
      </c>
      <c r="I92" s="82" t="s">
        <v>2357</v>
      </c>
    </row>
    <row r="93" spans="2:9" s="102" customFormat="1" x14ac:dyDescent="0.3">
      <c r="B93" s="81">
        <v>80</v>
      </c>
      <c r="C93" s="100"/>
      <c r="D93" s="103" t="s">
        <v>2012</v>
      </c>
      <c r="E93" s="103" t="s">
        <v>3072</v>
      </c>
      <c r="F93" s="101">
        <v>7.9</v>
      </c>
      <c r="G93" s="101">
        <v>3.7</v>
      </c>
      <c r="H93" s="101">
        <v>4</v>
      </c>
      <c r="I93" s="82" t="s">
        <v>2357</v>
      </c>
    </row>
    <row r="94" spans="2:9" s="102" customFormat="1" x14ac:dyDescent="0.3">
      <c r="B94" s="81">
        <v>81</v>
      </c>
      <c r="C94" s="100" t="s">
        <v>2223</v>
      </c>
      <c r="D94" s="103" t="s">
        <v>2014</v>
      </c>
      <c r="E94" s="103" t="s">
        <v>3072</v>
      </c>
      <c r="F94" s="101">
        <v>40</v>
      </c>
      <c r="G94" s="101">
        <v>5.8</v>
      </c>
      <c r="H94" s="101">
        <v>4</v>
      </c>
      <c r="I94" s="82" t="s">
        <v>1930</v>
      </c>
    </row>
    <row r="95" spans="2:9" s="102" customFormat="1" x14ac:dyDescent="0.3">
      <c r="B95" s="81">
        <v>82</v>
      </c>
      <c r="C95" s="100"/>
      <c r="D95" s="103" t="s">
        <v>2016</v>
      </c>
      <c r="E95" s="103" t="s">
        <v>3072</v>
      </c>
      <c r="F95" s="101">
        <v>61</v>
      </c>
      <c r="G95" s="101">
        <v>6.1</v>
      </c>
      <c r="H95" s="101">
        <v>1</v>
      </c>
      <c r="I95" s="82" t="s">
        <v>1930</v>
      </c>
    </row>
    <row r="96" spans="2:9" s="102" customFormat="1" x14ac:dyDescent="0.3">
      <c r="B96" s="81">
        <v>83</v>
      </c>
      <c r="C96" s="100"/>
      <c r="D96" s="103" t="s">
        <v>2016</v>
      </c>
      <c r="E96" s="103" t="s">
        <v>3072</v>
      </c>
      <c r="F96" s="101">
        <v>8.8000000000000007</v>
      </c>
      <c r="G96" s="101">
        <v>5.4</v>
      </c>
      <c r="H96" s="101">
        <v>2</v>
      </c>
      <c r="I96" s="103" t="s">
        <v>3062</v>
      </c>
    </row>
    <row r="97" spans="2:9" s="102" customFormat="1" x14ac:dyDescent="0.3">
      <c r="B97" s="81">
        <v>84</v>
      </c>
      <c r="C97" s="100"/>
      <c r="D97" s="103" t="s">
        <v>2016</v>
      </c>
      <c r="E97" s="103" t="s">
        <v>3072</v>
      </c>
      <c r="F97" s="101">
        <v>42</v>
      </c>
      <c r="G97" s="101">
        <v>6.1</v>
      </c>
      <c r="H97" s="101">
        <v>1</v>
      </c>
      <c r="I97" s="82" t="s">
        <v>1930</v>
      </c>
    </row>
    <row r="98" spans="2:9" s="102" customFormat="1" x14ac:dyDescent="0.3">
      <c r="B98" s="81">
        <v>85</v>
      </c>
      <c r="C98" s="100" t="s">
        <v>2227</v>
      </c>
      <c r="D98" s="103" t="s">
        <v>2019</v>
      </c>
      <c r="E98" s="103" t="s">
        <v>3072</v>
      </c>
      <c r="F98" s="101">
        <v>24.8</v>
      </c>
      <c r="G98" s="101">
        <v>3.5</v>
      </c>
      <c r="H98" s="101">
        <v>9</v>
      </c>
      <c r="I98" s="82" t="s">
        <v>2357</v>
      </c>
    </row>
    <row r="99" spans="2:9" s="102" customFormat="1" x14ac:dyDescent="0.3">
      <c r="B99" s="81">
        <v>86</v>
      </c>
      <c r="C99" s="100" t="s">
        <v>2229</v>
      </c>
      <c r="D99" s="103" t="s">
        <v>2022</v>
      </c>
      <c r="E99" s="103" t="s">
        <v>3072</v>
      </c>
      <c r="F99" s="101">
        <v>10</v>
      </c>
      <c r="G99" s="101">
        <v>8</v>
      </c>
      <c r="H99" s="101">
        <v>4</v>
      </c>
      <c r="I99" s="82" t="s">
        <v>3060</v>
      </c>
    </row>
    <row r="100" spans="2:9" s="102" customFormat="1" x14ac:dyDescent="0.3">
      <c r="B100" s="81">
        <v>87</v>
      </c>
      <c r="C100" s="100"/>
      <c r="D100" s="103" t="s">
        <v>2022</v>
      </c>
      <c r="E100" s="103" t="s">
        <v>3072</v>
      </c>
      <c r="F100" s="101">
        <v>6</v>
      </c>
      <c r="G100" s="101">
        <v>5</v>
      </c>
      <c r="H100" s="101">
        <v>1</v>
      </c>
      <c r="I100" s="82" t="s">
        <v>3060</v>
      </c>
    </row>
    <row r="101" spans="2:9" s="102" customFormat="1" x14ac:dyDescent="0.3">
      <c r="B101" s="81">
        <v>88</v>
      </c>
      <c r="C101" s="100"/>
      <c r="D101" s="103" t="s">
        <v>2023</v>
      </c>
      <c r="E101" s="103" t="s">
        <v>3072</v>
      </c>
      <c r="F101" s="101">
        <v>15</v>
      </c>
      <c r="G101" s="101">
        <v>4.0999999999999996</v>
      </c>
      <c r="H101" s="101">
        <v>8</v>
      </c>
      <c r="I101" s="82" t="s">
        <v>2357</v>
      </c>
    </row>
    <row r="102" spans="2:9" s="102" customFormat="1" x14ac:dyDescent="0.3">
      <c r="B102" s="81">
        <v>89</v>
      </c>
      <c r="C102" s="100"/>
      <c r="D102" s="103" t="s">
        <v>2026</v>
      </c>
      <c r="E102" s="103" t="s">
        <v>3072</v>
      </c>
      <c r="F102" s="101">
        <v>62</v>
      </c>
      <c r="G102" s="101">
        <v>1</v>
      </c>
      <c r="H102" s="101">
        <v>1</v>
      </c>
      <c r="I102" s="103" t="s">
        <v>3063</v>
      </c>
    </row>
    <row r="103" spans="2:9" s="102" customFormat="1" x14ac:dyDescent="0.3">
      <c r="B103" s="81">
        <v>90</v>
      </c>
      <c r="C103" s="100" t="s">
        <v>2239</v>
      </c>
      <c r="D103" s="103" t="s">
        <v>2029</v>
      </c>
      <c r="E103" s="103" t="s">
        <v>3077</v>
      </c>
      <c r="F103" s="101">
        <v>40</v>
      </c>
      <c r="G103" s="101">
        <v>6</v>
      </c>
      <c r="H103" s="101">
        <v>8</v>
      </c>
      <c r="I103" s="103" t="s">
        <v>3061</v>
      </c>
    </row>
    <row r="104" spans="2:9" s="102" customFormat="1" x14ac:dyDescent="0.3">
      <c r="B104" s="81">
        <v>91</v>
      </c>
      <c r="C104" s="100"/>
      <c r="D104" s="103" t="s">
        <v>2032</v>
      </c>
      <c r="E104" s="103" t="s">
        <v>3077</v>
      </c>
      <c r="F104" s="101">
        <v>19.350000000000001</v>
      </c>
      <c r="G104" s="101">
        <v>3.85</v>
      </c>
      <c r="H104" s="101">
        <v>9</v>
      </c>
      <c r="I104" s="82" t="s">
        <v>2357</v>
      </c>
    </row>
    <row r="105" spans="2:9" s="102" customFormat="1" x14ac:dyDescent="0.3">
      <c r="B105" s="81">
        <v>92</v>
      </c>
      <c r="C105" s="100"/>
      <c r="D105" s="103" t="s">
        <v>2032</v>
      </c>
      <c r="E105" s="103" t="s">
        <v>3077</v>
      </c>
      <c r="F105" s="101">
        <v>9.1999999999999993</v>
      </c>
      <c r="G105" s="101">
        <v>3.8</v>
      </c>
      <c r="H105" s="101">
        <v>1</v>
      </c>
      <c r="I105" s="82" t="s">
        <v>3060</v>
      </c>
    </row>
    <row r="106" spans="2:9" s="102" customFormat="1" x14ac:dyDescent="0.3">
      <c r="B106" s="81">
        <v>93</v>
      </c>
      <c r="C106" s="100"/>
      <c r="D106" s="103" t="s">
        <v>2032</v>
      </c>
      <c r="E106" s="103" t="s">
        <v>3077</v>
      </c>
      <c r="F106" s="101">
        <v>18.600000000000001</v>
      </c>
      <c r="G106" s="101">
        <v>3.8</v>
      </c>
      <c r="H106" s="101">
        <v>7</v>
      </c>
      <c r="I106" s="82" t="s">
        <v>2357</v>
      </c>
    </row>
    <row r="107" spans="2:9" x14ac:dyDescent="0.3">
      <c r="B107" s="81">
        <v>94</v>
      </c>
      <c r="C107" s="98"/>
      <c r="D107" s="82" t="s">
        <v>2037</v>
      </c>
      <c r="E107" s="82" t="s">
        <v>3073</v>
      </c>
      <c r="F107" s="99">
        <v>19</v>
      </c>
      <c r="G107" s="99">
        <v>7</v>
      </c>
      <c r="H107" s="99">
        <v>1</v>
      </c>
      <c r="I107" s="82" t="s">
        <v>3058</v>
      </c>
    </row>
    <row r="108" spans="2:9" x14ac:dyDescent="0.3">
      <c r="B108" s="81">
        <v>95</v>
      </c>
      <c r="C108" s="98"/>
      <c r="D108" s="82" t="s">
        <v>2037</v>
      </c>
      <c r="E108" s="82" t="s">
        <v>3073</v>
      </c>
      <c r="F108" s="99">
        <v>52.2</v>
      </c>
      <c r="G108" s="99">
        <v>4.2</v>
      </c>
      <c r="H108" s="99">
        <v>15</v>
      </c>
      <c r="I108" s="82" t="s">
        <v>2357</v>
      </c>
    </row>
    <row r="109" spans="2:9" x14ac:dyDescent="0.3">
      <c r="B109" s="81">
        <v>96</v>
      </c>
      <c r="C109" s="98"/>
      <c r="D109" s="82" t="s">
        <v>2037</v>
      </c>
      <c r="E109" s="82" t="s">
        <v>3073</v>
      </c>
      <c r="F109" s="99">
        <v>29.5</v>
      </c>
      <c r="G109" s="99">
        <v>4</v>
      </c>
      <c r="H109" s="99">
        <v>6</v>
      </c>
      <c r="I109" s="82" t="s">
        <v>2357</v>
      </c>
    </row>
    <row r="110" spans="2:9" x14ac:dyDescent="0.3">
      <c r="B110" s="81">
        <v>97</v>
      </c>
      <c r="C110" s="98"/>
      <c r="D110" s="82" t="s">
        <v>2037</v>
      </c>
      <c r="E110" s="82" t="s">
        <v>3073</v>
      </c>
      <c r="F110" s="99">
        <v>20.8</v>
      </c>
      <c r="G110" s="99">
        <v>3.8</v>
      </c>
      <c r="H110" s="99">
        <v>7</v>
      </c>
      <c r="I110" s="82" t="s">
        <v>2357</v>
      </c>
    </row>
    <row r="111" spans="2:9" x14ac:dyDescent="0.3">
      <c r="B111" s="81">
        <v>98</v>
      </c>
      <c r="C111" s="98"/>
      <c r="D111" s="82" t="s">
        <v>2037</v>
      </c>
      <c r="E111" s="82" t="s">
        <v>3073</v>
      </c>
      <c r="F111" s="99">
        <v>21.5</v>
      </c>
      <c r="G111" s="99">
        <v>3.8</v>
      </c>
      <c r="H111" s="99">
        <v>9</v>
      </c>
      <c r="I111" s="82" t="s">
        <v>2357</v>
      </c>
    </row>
    <row r="112" spans="2:9" x14ac:dyDescent="0.3">
      <c r="B112" s="81">
        <v>99</v>
      </c>
      <c r="C112" s="98"/>
      <c r="D112" s="82" t="s">
        <v>2037</v>
      </c>
      <c r="E112" s="82" t="s">
        <v>3073</v>
      </c>
      <c r="F112" s="99">
        <v>20.5</v>
      </c>
      <c r="G112" s="99">
        <v>3.7</v>
      </c>
      <c r="H112" s="99">
        <v>9</v>
      </c>
      <c r="I112" s="82" t="s">
        <v>2357</v>
      </c>
    </row>
    <row r="113" spans="2:9" x14ac:dyDescent="0.3">
      <c r="B113" s="81">
        <v>100</v>
      </c>
      <c r="C113" s="98"/>
      <c r="D113" s="82" t="s">
        <v>2038</v>
      </c>
      <c r="E113" s="82" t="s">
        <v>3073</v>
      </c>
      <c r="F113" s="99">
        <v>4.7</v>
      </c>
      <c r="G113" s="99">
        <v>3.7</v>
      </c>
      <c r="H113" s="99">
        <v>3</v>
      </c>
      <c r="I113" s="82" t="s">
        <v>2357</v>
      </c>
    </row>
    <row r="114" spans="2:9" x14ac:dyDescent="0.3">
      <c r="B114" s="81">
        <v>101</v>
      </c>
      <c r="C114" s="98"/>
      <c r="D114" s="82" t="s">
        <v>2041</v>
      </c>
      <c r="E114" s="98" t="s">
        <v>3081</v>
      </c>
      <c r="F114" s="99">
        <v>4</v>
      </c>
      <c r="G114" s="99">
        <v>3.8</v>
      </c>
      <c r="H114" s="99">
        <v>3</v>
      </c>
      <c r="I114" s="82" t="s">
        <v>2357</v>
      </c>
    </row>
    <row r="115" spans="2:9" x14ac:dyDescent="0.3">
      <c r="B115" s="81">
        <v>102</v>
      </c>
      <c r="C115" s="98"/>
      <c r="D115" s="82" t="s">
        <v>2041</v>
      </c>
      <c r="E115" s="98" t="s">
        <v>3081</v>
      </c>
      <c r="F115" s="99">
        <v>6.9</v>
      </c>
      <c r="G115" s="99">
        <v>2</v>
      </c>
      <c r="H115" s="99">
        <v>1</v>
      </c>
      <c r="I115" s="82" t="s">
        <v>2357</v>
      </c>
    </row>
    <row r="116" spans="2:9" x14ac:dyDescent="0.3">
      <c r="B116" s="81">
        <v>103</v>
      </c>
      <c r="C116" s="98"/>
      <c r="D116" s="82" t="s">
        <v>2041</v>
      </c>
      <c r="E116" s="98" t="s">
        <v>3081</v>
      </c>
      <c r="F116" s="99">
        <v>8.6999999999999993</v>
      </c>
      <c r="G116" s="99">
        <v>1.8</v>
      </c>
      <c r="H116" s="99">
        <v>1</v>
      </c>
      <c r="I116" s="82" t="s">
        <v>2357</v>
      </c>
    </row>
    <row r="117" spans="2:9" x14ac:dyDescent="0.3">
      <c r="B117" s="81">
        <v>104</v>
      </c>
      <c r="C117" s="98"/>
      <c r="D117" s="82" t="s">
        <v>2052</v>
      </c>
      <c r="E117" s="82" t="s">
        <v>3074</v>
      </c>
      <c r="F117" s="99">
        <v>12.8</v>
      </c>
      <c r="G117" s="99">
        <v>4.0999999999999996</v>
      </c>
      <c r="H117" s="99">
        <v>2</v>
      </c>
      <c r="I117" s="82" t="s">
        <v>2357</v>
      </c>
    </row>
    <row r="118" spans="2:9" x14ac:dyDescent="0.3">
      <c r="B118" s="81">
        <v>105</v>
      </c>
      <c r="C118" s="98"/>
      <c r="D118" s="82" t="s">
        <v>2060</v>
      </c>
      <c r="E118" s="82" t="s">
        <v>3065</v>
      </c>
      <c r="F118" s="99">
        <v>25.45</v>
      </c>
      <c r="G118" s="104">
        <v>3.95</v>
      </c>
      <c r="H118" s="99">
        <v>9</v>
      </c>
      <c r="I118" s="82" t="s">
        <v>2357</v>
      </c>
    </row>
    <row r="119" spans="2:9" x14ac:dyDescent="0.3">
      <c r="B119" s="81">
        <v>106</v>
      </c>
      <c r="C119" s="98"/>
      <c r="D119" s="82" t="s">
        <v>2060</v>
      </c>
      <c r="E119" s="82" t="s">
        <v>3065</v>
      </c>
      <c r="F119" s="99">
        <v>25.2</v>
      </c>
      <c r="G119" s="104">
        <v>4.95</v>
      </c>
      <c r="H119" s="99">
        <v>9</v>
      </c>
      <c r="I119" s="82" t="s">
        <v>2357</v>
      </c>
    </row>
    <row r="120" spans="2:9" x14ac:dyDescent="0.3">
      <c r="B120" s="81">
        <v>107</v>
      </c>
      <c r="C120" s="98"/>
      <c r="D120" s="82" t="s">
        <v>2060</v>
      </c>
      <c r="E120" s="82" t="s">
        <v>3065</v>
      </c>
      <c r="F120" s="99">
        <v>25.2</v>
      </c>
      <c r="G120" s="99">
        <v>4.9000000000000004</v>
      </c>
      <c r="H120" s="99">
        <v>9</v>
      </c>
      <c r="I120" s="82" t="s">
        <v>2357</v>
      </c>
    </row>
    <row r="121" spans="2:9" ht="14.4" customHeight="1" x14ac:dyDescent="0.3">
      <c r="B121" s="81">
        <v>108</v>
      </c>
      <c r="C121" s="98"/>
      <c r="D121" s="82" t="s">
        <v>2064</v>
      </c>
      <c r="E121" s="82" t="s">
        <v>3065</v>
      </c>
      <c r="F121" s="104">
        <v>24.86</v>
      </c>
      <c r="G121" s="104">
        <v>3.8</v>
      </c>
      <c r="H121" s="104">
        <v>9</v>
      </c>
      <c r="I121" s="82" t="s">
        <v>2357</v>
      </c>
    </row>
    <row r="122" spans="2:9" ht="14.4" customHeight="1" x14ac:dyDescent="0.3">
      <c r="B122" s="81">
        <v>109</v>
      </c>
      <c r="C122" s="98"/>
      <c r="D122" s="82" t="s">
        <v>2064</v>
      </c>
      <c r="E122" s="82" t="s">
        <v>3065</v>
      </c>
      <c r="F122" s="104">
        <v>24.95</v>
      </c>
      <c r="G122" s="104">
        <v>3.8</v>
      </c>
      <c r="H122" s="104">
        <v>10</v>
      </c>
      <c r="I122" s="82" t="s">
        <v>2357</v>
      </c>
    </row>
    <row r="123" spans="2:9" ht="14.4" customHeight="1" x14ac:dyDescent="0.3">
      <c r="B123" s="81">
        <v>110</v>
      </c>
      <c r="C123" s="98"/>
      <c r="D123" s="82" t="s">
        <v>2064</v>
      </c>
      <c r="E123" s="82" t="s">
        <v>3065</v>
      </c>
      <c r="F123" s="104">
        <v>23.29</v>
      </c>
      <c r="G123" s="104">
        <v>3.76</v>
      </c>
      <c r="H123" s="104">
        <v>8</v>
      </c>
      <c r="I123" s="82" t="s">
        <v>2357</v>
      </c>
    </row>
    <row r="124" spans="2:9" ht="14.4" customHeight="1" x14ac:dyDescent="0.3">
      <c r="B124" s="81">
        <v>111</v>
      </c>
      <c r="C124" s="98"/>
      <c r="D124" s="82" t="s">
        <v>2064</v>
      </c>
      <c r="E124" s="82" t="s">
        <v>3065</v>
      </c>
      <c r="F124" s="104">
        <v>24.14</v>
      </c>
      <c r="G124" s="104">
        <v>4</v>
      </c>
      <c r="H124" s="104">
        <v>9</v>
      </c>
      <c r="I124" s="82" t="s">
        <v>2357</v>
      </c>
    </row>
    <row r="125" spans="2:9" x14ac:dyDescent="0.3">
      <c r="B125" s="81">
        <v>112</v>
      </c>
      <c r="C125" s="98" t="s">
        <v>2468</v>
      </c>
      <c r="D125" s="82" t="s">
        <v>2065</v>
      </c>
      <c r="E125" s="82" t="s">
        <v>3078</v>
      </c>
      <c r="F125" s="99">
        <v>30</v>
      </c>
      <c r="G125" s="99">
        <v>5</v>
      </c>
      <c r="H125" s="99">
        <v>1</v>
      </c>
      <c r="I125" s="82" t="s">
        <v>3058</v>
      </c>
    </row>
    <row r="126" spans="2:9" s="102" customFormat="1" x14ac:dyDescent="0.3">
      <c r="B126" s="81">
        <v>113</v>
      </c>
      <c r="C126" s="100" t="s">
        <v>2254</v>
      </c>
      <c r="D126" s="103" t="s">
        <v>2066</v>
      </c>
      <c r="E126" s="82" t="s">
        <v>3078</v>
      </c>
      <c r="F126" s="101">
        <v>6</v>
      </c>
      <c r="G126" s="101">
        <v>4</v>
      </c>
      <c r="H126" s="101">
        <v>5</v>
      </c>
      <c r="I126" s="82" t="s">
        <v>2357</v>
      </c>
    </row>
    <row r="127" spans="2:9" s="102" customFormat="1" x14ac:dyDescent="0.3">
      <c r="B127" s="81">
        <v>114</v>
      </c>
      <c r="C127" s="100" t="s">
        <v>2256</v>
      </c>
      <c r="D127" s="103" t="s">
        <v>2074</v>
      </c>
      <c r="E127" s="82" t="s">
        <v>3078</v>
      </c>
      <c r="F127" s="101">
        <v>10</v>
      </c>
      <c r="G127" s="101">
        <v>6</v>
      </c>
      <c r="H127" s="101">
        <v>1</v>
      </c>
      <c r="I127" s="103" t="s">
        <v>3057</v>
      </c>
    </row>
    <row r="128" spans="2:9" s="102" customFormat="1" x14ac:dyDescent="0.3">
      <c r="B128" s="81">
        <v>115</v>
      </c>
      <c r="C128" s="100" t="s">
        <v>2258</v>
      </c>
      <c r="D128" s="103" t="s">
        <v>2091</v>
      </c>
      <c r="E128" s="82" t="s">
        <v>3078</v>
      </c>
      <c r="F128" s="101">
        <v>26.5</v>
      </c>
      <c r="G128" s="101">
        <v>7</v>
      </c>
      <c r="H128" s="101">
        <v>1</v>
      </c>
      <c r="I128" s="82" t="s">
        <v>3058</v>
      </c>
    </row>
    <row r="129" spans="2:9" s="102" customFormat="1" x14ac:dyDescent="0.3">
      <c r="B129" s="81">
        <v>116</v>
      </c>
      <c r="C129" s="100" t="s">
        <v>2260</v>
      </c>
      <c r="D129" s="103" t="s">
        <v>2091</v>
      </c>
      <c r="E129" s="82" t="s">
        <v>3078</v>
      </c>
      <c r="F129" s="101">
        <v>27.5</v>
      </c>
      <c r="G129" s="101">
        <v>7</v>
      </c>
      <c r="H129" s="101">
        <v>1</v>
      </c>
      <c r="I129" s="82" t="s">
        <v>3058</v>
      </c>
    </row>
    <row r="130" spans="2:9" s="102" customFormat="1" x14ac:dyDescent="0.3">
      <c r="B130" s="81">
        <v>117</v>
      </c>
      <c r="C130" s="100" t="s">
        <v>2262</v>
      </c>
      <c r="D130" s="103" t="s">
        <v>2091</v>
      </c>
      <c r="E130" s="82" t="s">
        <v>3078</v>
      </c>
      <c r="F130" s="101">
        <v>34</v>
      </c>
      <c r="G130" s="101">
        <v>4</v>
      </c>
      <c r="H130" s="101">
        <v>5</v>
      </c>
      <c r="I130" s="82" t="s">
        <v>2357</v>
      </c>
    </row>
    <row r="131" spans="2:9" s="102" customFormat="1" x14ac:dyDescent="0.3">
      <c r="B131" s="81">
        <v>118</v>
      </c>
      <c r="C131" s="100" t="s">
        <v>2700</v>
      </c>
      <c r="D131" s="103" t="s">
        <v>2092</v>
      </c>
      <c r="E131" s="103" t="s">
        <v>3079</v>
      </c>
      <c r="F131" s="101">
        <v>15</v>
      </c>
      <c r="G131" s="101">
        <v>5</v>
      </c>
      <c r="H131" s="101">
        <v>1</v>
      </c>
      <c r="I131" s="82" t="s">
        <v>3058</v>
      </c>
    </row>
    <row r="132" spans="2:9" x14ac:dyDescent="0.3">
      <c r="B132" s="81">
        <v>119</v>
      </c>
      <c r="C132" s="98" t="s">
        <v>2264</v>
      </c>
      <c r="D132" s="82" t="s">
        <v>2093</v>
      </c>
      <c r="E132" s="82" t="s">
        <v>3070</v>
      </c>
      <c r="F132" s="99">
        <v>14</v>
      </c>
      <c r="G132" s="99">
        <v>3.6</v>
      </c>
      <c r="H132" s="99">
        <v>8</v>
      </c>
      <c r="I132" s="82" t="s">
        <v>2357</v>
      </c>
    </row>
    <row r="133" spans="2:9" x14ac:dyDescent="0.3">
      <c r="B133" s="81">
        <v>120</v>
      </c>
      <c r="C133" s="98"/>
      <c r="D133" s="82" t="s">
        <v>2093</v>
      </c>
      <c r="E133" s="82" t="s">
        <v>3070</v>
      </c>
      <c r="F133" s="99">
        <v>18</v>
      </c>
      <c r="G133" s="99">
        <v>3.8</v>
      </c>
      <c r="H133" s="99">
        <v>10</v>
      </c>
      <c r="I133" s="82" t="s">
        <v>2357</v>
      </c>
    </row>
    <row r="134" spans="2:9" x14ac:dyDescent="0.3">
      <c r="B134" s="81">
        <v>121</v>
      </c>
      <c r="C134" s="98" t="s">
        <v>2266</v>
      </c>
      <c r="D134" s="82" t="s">
        <v>2095</v>
      </c>
      <c r="E134" s="82" t="s">
        <v>3070</v>
      </c>
      <c r="F134" s="99">
        <v>10</v>
      </c>
      <c r="G134" s="104">
        <v>3.55</v>
      </c>
      <c r="H134" s="99">
        <v>6</v>
      </c>
      <c r="I134" s="82" t="s">
        <v>2357</v>
      </c>
    </row>
    <row r="135" spans="2:9" x14ac:dyDescent="0.3">
      <c r="B135" s="81">
        <v>122</v>
      </c>
      <c r="C135" s="98" t="s">
        <v>2268</v>
      </c>
      <c r="D135" s="82" t="s">
        <v>2095</v>
      </c>
      <c r="E135" s="82" t="s">
        <v>3070</v>
      </c>
      <c r="F135" s="99">
        <v>24.8</v>
      </c>
      <c r="G135" s="99">
        <v>3.6</v>
      </c>
      <c r="H135" s="99">
        <v>9</v>
      </c>
      <c r="I135" s="82" t="s">
        <v>2357</v>
      </c>
    </row>
    <row r="136" spans="2:9" x14ac:dyDescent="0.3">
      <c r="B136" s="81">
        <v>123</v>
      </c>
      <c r="C136" s="98" t="s">
        <v>2270</v>
      </c>
      <c r="D136" s="82" t="s">
        <v>2096</v>
      </c>
      <c r="E136" s="82" t="s">
        <v>3070</v>
      </c>
      <c r="F136" s="99">
        <v>8</v>
      </c>
      <c r="G136" s="99">
        <v>4</v>
      </c>
      <c r="H136" s="99">
        <v>1</v>
      </c>
      <c r="I136" s="82" t="s">
        <v>3060</v>
      </c>
    </row>
    <row r="137" spans="2:9" x14ac:dyDescent="0.3">
      <c r="B137" s="81">
        <v>124</v>
      </c>
      <c r="C137" s="98" t="s">
        <v>2272</v>
      </c>
      <c r="D137" s="82" t="s">
        <v>2097</v>
      </c>
      <c r="E137" s="82" t="s">
        <v>3070</v>
      </c>
      <c r="F137" s="99">
        <v>20</v>
      </c>
      <c r="G137" s="99">
        <v>4.5</v>
      </c>
      <c r="H137" s="99">
        <v>10</v>
      </c>
      <c r="I137" s="82" t="s">
        <v>2357</v>
      </c>
    </row>
    <row r="138" spans="2:9" x14ac:dyDescent="0.3">
      <c r="B138" s="81">
        <v>125</v>
      </c>
      <c r="C138" s="98"/>
      <c r="D138" s="82" t="s">
        <v>2098</v>
      </c>
      <c r="E138" s="82" t="s">
        <v>3070</v>
      </c>
      <c r="F138" s="99">
        <v>29.8</v>
      </c>
      <c r="G138" s="99">
        <v>5.5</v>
      </c>
      <c r="H138" s="99">
        <v>12</v>
      </c>
      <c r="I138" s="82" t="s">
        <v>2357</v>
      </c>
    </row>
    <row r="139" spans="2:9" x14ac:dyDescent="0.3">
      <c r="B139" s="81">
        <v>126</v>
      </c>
      <c r="C139" s="98"/>
      <c r="D139" s="82"/>
      <c r="E139" s="82"/>
      <c r="F139" s="99">
        <v>28</v>
      </c>
      <c r="G139" s="99">
        <v>5</v>
      </c>
      <c r="H139" s="99">
        <v>10</v>
      </c>
      <c r="I139" s="82" t="s">
        <v>2357</v>
      </c>
    </row>
    <row r="140" spans="2:9" x14ac:dyDescent="0.3">
      <c r="B140" s="81">
        <v>127</v>
      </c>
      <c r="C140" s="98" t="s">
        <v>2275</v>
      </c>
      <c r="D140" s="82" t="s">
        <v>2101</v>
      </c>
      <c r="E140" s="82" t="s">
        <v>3070</v>
      </c>
      <c r="F140" s="99">
        <v>39</v>
      </c>
      <c r="G140" s="99">
        <v>5.5</v>
      </c>
      <c r="H140" s="99">
        <v>10</v>
      </c>
      <c r="I140" s="82" t="s">
        <v>2357</v>
      </c>
    </row>
    <row r="141" spans="2:9" x14ac:dyDescent="0.3">
      <c r="B141" s="81">
        <v>128</v>
      </c>
      <c r="C141" s="98" t="s">
        <v>2277</v>
      </c>
      <c r="D141" s="82" t="s">
        <v>2101</v>
      </c>
      <c r="E141" s="82" t="s">
        <v>3070</v>
      </c>
      <c r="F141" s="99">
        <v>12.7</v>
      </c>
      <c r="G141" s="99">
        <v>5.9</v>
      </c>
      <c r="H141" s="99">
        <v>10</v>
      </c>
      <c r="I141" s="82" t="s">
        <v>2357</v>
      </c>
    </row>
    <row r="142" spans="2:9" x14ac:dyDescent="0.3">
      <c r="B142" s="81">
        <v>129</v>
      </c>
      <c r="C142" s="98" t="s">
        <v>2279</v>
      </c>
      <c r="D142" s="82" t="s">
        <v>2101</v>
      </c>
      <c r="E142" s="82" t="s">
        <v>3070</v>
      </c>
      <c r="F142" s="99">
        <v>27.4</v>
      </c>
      <c r="G142" s="99">
        <v>4.8</v>
      </c>
      <c r="H142" s="99">
        <v>20</v>
      </c>
      <c r="I142" s="82" t="s">
        <v>2357</v>
      </c>
    </row>
    <row r="143" spans="2:9" x14ac:dyDescent="0.3">
      <c r="B143" s="81">
        <v>130</v>
      </c>
      <c r="C143" s="98" t="s">
        <v>2281</v>
      </c>
      <c r="D143" s="82" t="s">
        <v>2101</v>
      </c>
      <c r="E143" s="82" t="s">
        <v>3070</v>
      </c>
      <c r="F143" s="99">
        <v>16.87</v>
      </c>
      <c r="G143" s="99">
        <v>5.76</v>
      </c>
      <c r="H143" s="99">
        <v>13</v>
      </c>
      <c r="I143" s="82" t="s">
        <v>2357</v>
      </c>
    </row>
    <row r="144" spans="2:9" x14ac:dyDescent="0.3">
      <c r="B144" s="81">
        <v>131</v>
      </c>
      <c r="C144" s="98" t="s">
        <v>2283</v>
      </c>
      <c r="D144" s="82" t="s">
        <v>2101</v>
      </c>
      <c r="E144" s="82" t="s">
        <v>3070</v>
      </c>
      <c r="F144" s="99">
        <v>24</v>
      </c>
      <c r="G144" s="99">
        <v>5.79</v>
      </c>
      <c r="H144" s="99">
        <v>12</v>
      </c>
      <c r="I144" s="82" t="s">
        <v>2357</v>
      </c>
    </row>
    <row r="145" spans="2:9" x14ac:dyDescent="0.3">
      <c r="B145" s="81">
        <v>132</v>
      </c>
      <c r="C145" s="98"/>
      <c r="D145" s="82" t="s">
        <v>2101</v>
      </c>
      <c r="E145" s="82" t="s">
        <v>3070</v>
      </c>
      <c r="F145" s="99">
        <v>15</v>
      </c>
      <c r="G145" s="99">
        <v>9</v>
      </c>
      <c r="H145" s="99">
        <v>1</v>
      </c>
      <c r="I145" s="82" t="s">
        <v>3058</v>
      </c>
    </row>
    <row r="146" spans="2:9" x14ac:dyDescent="0.3">
      <c r="B146" s="81">
        <v>133</v>
      </c>
      <c r="C146" s="98"/>
      <c r="D146" s="82" t="s">
        <v>2101</v>
      </c>
      <c r="E146" s="82" t="s">
        <v>3070</v>
      </c>
      <c r="F146" s="99">
        <v>13</v>
      </c>
      <c r="G146" s="99">
        <v>9</v>
      </c>
      <c r="H146" s="99">
        <v>1</v>
      </c>
      <c r="I146" s="82" t="s">
        <v>3058</v>
      </c>
    </row>
    <row r="147" spans="2:9" x14ac:dyDescent="0.3">
      <c r="B147" s="81">
        <v>134</v>
      </c>
      <c r="C147" s="98"/>
      <c r="D147" s="82" t="s">
        <v>2101</v>
      </c>
      <c r="E147" s="82" t="s">
        <v>3070</v>
      </c>
      <c r="F147" s="99">
        <v>7</v>
      </c>
      <c r="G147" s="99">
        <v>0</v>
      </c>
      <c r="H147" s="99">
        <v>1</v>
      </c>
      <c r="I147" s="82" t="s">
        <v>3058</v>
      </c>
    </row>
    <row r="148" spans="2:9" x14ac:dyDescent="0.3">
      <c r="B148" s="81">
        <v>135</v>
      </c>
      <c r="C148" s="98"/>
      <c r="D148" s="82" t="s">
        <v>2101</v>
      </c>
      <c r="E148" s="82" t="s">
        <v>3070</v>
      </c>
      <c r="F148" s="99">
        <v>5.5</v>
      </c>
      <c r="G148" s="99">
        <v>3.5</v>
      </c>
      <c r="H148" s="99">
        <v>1</v>
      </c>
      <c r="I148" s="82" t="s">
        <v>3058</v>
      </c>
    </row>
    <row r="149" spans="2:9" x14ac:dyDescent="0.3">
      <c r="B149" s="81">
        <v>136</v>
      </c>
      <c r="C149" s="98" t="s">
        <v>2287</v>
      </c>
      <c r="D149" s="82" t="s">
        <v>2105</v>
      </c>
      <c r="E149" s="82" t="s">
        <v>3070</v>
      </c>
      <c r="F149" s="99">
        <v>12</v>
      </c>
      <c r="G149" s="99">
        <v>4</v>
      </c>
      <c r="H149" s="99">
        <v>8</v>
      </c>
      <c r="I149" s="82" t="s">
        <v>2357</v>
      </c>
    </row>
    <row r="150" spans="2:9" x14ac:dyDescent="0.3">
      <c r="B150" s="81">
        <v>137</v>
      </c>
      <c r="C150" s="98"/>
      <c r="D150" s="82" t="s">
        <v>2105</v>
      </c>
      <c r="E150" s="82" t="s">
        <v>3070</v>
      </c>
      <c r="F150" s="99">
        <v>18</v>
      </c>
      <c r="G150" s="99">
        <v>4</v>
      </c>
      <c r="H150" s="99">
        <v>10</v>
      </c>
      <c r="I150" s="82" t="s">
        <v>2357</v>
      </c>
    </row>
    <row r="151" spans="2:9" x14ac:dyDescent="0.3">
      <c r="B151" s="81">
        <v>138</v>
      </c>
      <c r="C151" s="98"/>
      <c r="D151" s="82" t="s">
        <v>2105</v>
      </c>
      <c r="E151" s="82" t="s">
        <v>3070</v>
      </c>
      <c r="F151" s="99"/>
      <c r="G151" s="99"/>
      <c r="H151" s="99"/>
      <c r="I151" s="82" t="s">
        <v>2357</v>
      </c>
    </row>
    <row r="152" spans="2:9" x14ac:dyDescent="0.3">
      <c r="B152" s="81">
        <v>139</v>
      </c>
      <c r="C152" s="98"/>
      <c r="D152" s="82" t="s">
        <v>2105</v>
      </c>
      <c r="E152" s="82" t="s">
        <v>3070</v>
      </c>
      <c r="F152" s="99"/>
      <c r="G152" s="99"/>
      <c r="H152" s="99"/>
      <c r="I152" s="82" t="s">
        <v>2357</v>
      </c>
    </row>
    <row r="153" spans="2:9" s="102" customFormat="1" x14ac:dyDescent="0.3">
      <c r="B153" s="81">
        <v>140</v>
      </c>
      <c r="C153" s="103" t="s">
        <v>2289</v>
      </c>
      <c r="D153" s="103" t="s">
        <v>2108</v>
      </c>
      <c r="E153" s="103" t="s">
        <v>3071</v>
      </c>
      <c r="F153" s="101">
        <v>41.6</v>
      </c>
      <c r="G153" s="101">
        <v>4</v>
      </c>
      <c r="H153" s="101">
        <v>3</v>
      </c>
      <c r="I153" s="82" t="s">
        <v>2357</v>
      </c>
    </row>
    <row r="154" spans="2:9" s="102" customFormat="1" x14ac:dyDescent="0.3">
      <c r="B154" s="81">
        <v>141</v>
      </c>
      <c r="C154" s="103" t="s">
        <v>2291</v>
      </c>
      <c r="D154" s="103" t="s">
        <v>2109</v>
      </c>
      <c r="E154" s="103" t="s">
        <v>3071</v>
      </c>
      <c r="F154" s="101">
        <v>10</v>
      </c>
      <c r="G154" s="101">
        <v>3</v>
      </c>
      <c r="H154" s="101">
        <v>3</v>
      </c>
      <c r="I154" s="82" t="s">
        <v>2357</v>
      </c>
    </row>
    <row r="155" spans="2:9" s="102" customFormat="1" x14ac:dyDescent="0.3">
      <c r="B155" s="81">
        <v>142</v>
      </c>
      <c r="C155" s="103" t="s">
        <v>2293</v>
      </c>
      <c r="D155" s="103" t="s">
        <v>2109</v>
      </c>
      <c r="E155" s="103" t="s">
        <v>3071</v>
      </c>
      <c r="F155" s="101">
        <v>18</v>
      </c>
      <c r="G155" s="101">
        <v>3.5</v>
      </c>
      <c r="H155" s="101">
        <v>3</v>
      </c>
      <c r="I155" s="82" t="s">
        <v>2357</v>
      </c>
    </row>
    <row r="156" spans="2:9" s="102" customFormat="1" x14ac:dyDescent="0.3">
      <c r="B156" s="81">
        <v>143</v>
      </c>
      <c r="C156" s="103" t="s">
        <v>2295</v>
      </c>
      <c r="D156" s="103" t="s">
        <v>2109</v>
      </c>
      <c r="E156" s="103" t="s">
        <v>3071</v>
      </c>
      <c r="F156" s="101">
        <v>9.5</v>
      </c>
      <c r="G156" s="101">
        <v>5</v>
      </c>
      <c r="H156" s="101">
        <v>3</v>
      </c>
      <c r="I156" s="82" t="s">
        <v>2357</v>
      </c>
    </row>
    <row r="157" spans="2:9" s="102" customFormat="1" x14ac:dyDescent="0.3">
      <c r="B157" s="81">
        <v>144</v>
      </c>
      <c r="C157" s="103" t="s">
        <v>2297</v>
      </c>
      <c r="D157" s="103" t="s">
        <v>2109</v>
      </c>
      <c r="E157" s="103" t="s">
        <v>3071</v>
      </c>
      <c r="F157" s="101">
        <v>53</v>
      </c>
      <c r="G157" s="101">
        <v>8</v>
      </c>
      <c r="H157" s="101">
        <v>1</v>
      </c>
      <c r="I157" s="82" t="s">
        <v>3058</v>
      </c>
    </row>
    <row r="158" spans="2:9" s="102" customFormat="1" x14ac:dyDescent="0.3">
      <c r="B158" s="81">
        <v>145</v>
      </c>
      <c r="C158" s="103" t="s">
        <v>2299</v>
      </c>
      <c r="D158" s="103" t="s">
        <v>2113</v>
      </c>
      <c r="E158" s="103" t="s">
        <v>3067</v>
      </c>
      <c r="F158" s="101">
        <v>3.8</v>
      </c>
      <c r="G158" s="101">
        <v>3.8</v>
      </c>
      <c r="H158" s="101">
        <v>2</v>
      </c>
      <c r="I158" s="82" t="s">
        <v>2357</v>
      </c>
    </row>
    <row r="159" spans="2:9" s="102" customFormat="1" x14ac:dyDescent="0.3">
      <c r="B159" s="81">
        <v>146</v>
      </c>
      <c r="C159" s="103" t="s">
        <v>2301</v>
      </c>
      <c r="D159" s="103" t="s">
        <v>2113</v>
      </c>
      <c r="E159" s="103" t="s">
        <v>3067</v>
      </c>
      <c r="F159" s="101">
        <v>18.100000000000001</v>
      </c>
      <c r="G159" s="101">
        <v>4.5999999999999996</v>
      </c>
      <c r="H159" s="101">
        <v>9</v>
      </c>
      <c r="I159" s="82" t="s">
        <v>3060</v>
      </c>
    </row>
    <row r="160" spans="2:9" s="102" customFormat="1" x14ac:dyDescent="0.3">
      <c r="B160" s="81">
        <v>147</v>
      </c>
      <c r="C160" s="103" t="s">
        <v>2303</v>
      </c>
      <c r="D160" s="103" t="s">
        <v>2113</v>
      </c>
      <c r="E160" s="103" t="s">
        <v>3067</v>
      </c>
      <c r="F160" s="101">
        <v>4</v>
      </c>
      <c r="G160" s="101">
        <v>6</v>
      </c>
      <c r="H160" s="101">
        <v>2</v>
      </c>
      <c r="I160" s="82" t="s">
        <v>2357</v>
      </c>
    </row>
    <row r="161" spans="2:9" s="102" customFormat="1" x14ac:dyDescent="0.3">
      <c r="B161" s="81">
        <v>148</v>
      </c>
      <c r="C161" s="103" t="s">
        <v>2305</v>
      </c>
      <c r="D161" s="103" t="s">
        <v>2113</v>
      </c>
      <c r="E161" s="103" t="s">
        <v>3067</v>
      </c>
      <c r="F161" s="101">
        <v>8.5</v>
      </c>
      <c r="G161" s="101">
        <v>4</v>
      </c>
      <c r="H161" s="101">
        <v>3</v>
      </c>
      <c r="I161" s="82" t="s">
        <v>2357</v>
      </c>
    </row>
    <row r="162" spans="2:9" s="102" customFormat="1" x14ac:dyDescent="0.3">
      <c r="B162" s="81">
        <v>149</v>
      </c>
      <c r="C162" s="103" t="s">
        <v>2307</v>
      </c>
      <c r="D162" s="103" t="s">
        <v>2113</v>
      </c>
      <c r="E162" s="103" t="s">
        <v>3067</v>
      </c>
      <c r="F162" s="101">
        <v>10.8</v>
      </c>
      <c r="G162" s="101">
        <v>3</v>
      </c>
      <c r="H162" s="101">
        <v>1</v>
      </c>
      <c r="I162" s="103" t="s">
        <v>3064</v>
      </c>
    </row>
    <row r="163" spans="2:9" s="102" customFormat="1" x14ac:dyDescent="0.3">
      <c r="B163" s="81">
        <v>150</v>
      </c>
      <c r="C163" s="103" t="s">
        <v>2309</v>
      </c>
      <c r="D163" s="103" t="s">
        <v>2113</v>
      </c>
      <c r="E163" s="103" t="s">
        <v>3067</v>
      </c>
      <c r="F163" s="101">
        <v>12</v>
      </c>
      <c r="G163" s="101">
        <v>5</v>
      </c>
      <c r="H163" s="101">
        <v>3</v>
      </c>
      <c r="I163" s="82" t="s">
        <v>2357</v>
      </c>
    </row>
    <row r="164" spans="2:9" s="102" customFormat="1" x14ac:dyDescent="0.3">
      <c r="B164" s="81">
        <v>151</v>
      </c>
      <c r="C164" s="103" t="s">
        <v>2717</v>
      </c>
      <c r="D164" s="103" t="s">
        <v>2113</v>
      </c>
      <c r="E164" s="103" t="s">
        <v>3067</v>
      </c>
      <c r="F164" s="101">
        <v>5</v>
      </c>
      <c r="G164" s="101">
        <v>5</v>
      </c>
      <c r="H164" s="101">
        <v>2</v>
      </c>
      <c r="I164" s="82" t="s">
        <v>2357</v>
      </c>
    </row>
    <row r="165" spans="2:9" s="102" customFormat="1" x14ac:dyDescent="0.3">
      <c r="B165" s="81">
        <v>152</v>
      </c>
      <c r="C165" s="103" t="s">
        <v>2718</v>
      </c>
      <c r="D165" s="103" t="s">
        <v>2113</v>
      </c>
      <c r="E165" s="103" t="s">
        <v>3067</v>
      </c>
      <c r="F165" s="101">
        <v>55</v>
      </c>
      <c r="G165" s="101">
        <v>4</v>
      </c>
      <c r="H165" s="101">
        <v>3</v>
      </c>
      <c r="I165" s="82" t="s">
        <v>2357</v>
      </c>
    </row>
    <row r="166" spans="2:9" x14ac:dyDescent="0.3">
      <c r="B166" s="81">
        <v>153</v>
      </c>
      <c r="C166" s="82" t="s">
        <v>2313</v>
      </c>
      <c r="D166" s="82" t="s">
        <v>2117</v>
      </c>
      <c r="E166" s="82" t="s">
        <v>3069</v>
      </c>
      <c r="F166" s="99">
        <v>14.5</v>
      </c>
      <c r="G166" s="99">
        <v>6.2</v>
      </c>
      <c r="H166" s="99">
        <v>1</v>
      </c>
      <c r="I166" s="82" t="s">
        <v>3060</v>
      </c>
    </row>
    <row r="167" spans="2:9" x14ac:dyDescent="0.3">
      <c r="B167" s="81">
        <v>154</v>
      </c>
      <c r="C167" s="82" t="s">
        <v>2315</v>
      </c>
      <c r="D167" s="82" t="s">
        <v>2117</v>
      </c>
      <c r="E167" s="82" t="s">
        <v>3069</v>
      </c>
      <c r="F167" s="99">
        <v>19.3</v>
      </c>
      <c r="G167" s="99">
        <v>5</v>
      </c>
      <c r="H167" s="99">
        <v>1</v>
      </c>
      <c r="I167" s="82" t="s">
        <v>3060</v>
      </c>
    </row>
    <row r="168" spans="2:9" x14ac:dyDescent="0.3">
      <c r="B168" s="81">
        <v>155</v>
      </c>
      <c r="C168" s="82" t="s">
        <v>2317</v>
      </c>
      <c r="D168" s="82" t="s">
        <v>2117</v>
      </c>
      <c r="E168" s="82" t="s">
        <v>3069</v>
      </c>
      <c r="F168" s="99">
        <v>13.1</v>
      </c>
      <c r="G168" s="99">
        <v>4</v>
      </c>
      <c r="H168" s="99">
        <v>1</v>
      </c>
      <c r="I168" s="82" t="s">
        <v>3060</v>
      </c>
    </row>
    <row r="169" spans="2:9" x14ac:dyDescent="0.3">
      <c r="B169" s="81">
        <v>156</v>
      </c>
      <c r="C169" s="82" t="s">
        <v>2319</v>
      </c>
      <c r="D169" s="82" t="s">
        <v>2117</v>
      </c>
      <c r="E169" s="82" t="s">
        <v>3069</v>
      </c>
      <c r="F169" s="99">
        <v>12.4</v>
      </c>
      <c r="G169" s="99">
        <v>5.2</v>
      </c>
      <c r="H169" s="99">
        <v>1</v>
      </c>
      <c r="I169" s="82" t="s">
        <v>3060</v>
      </c>
    </row>
    <row r="170" spans="2:9" x14ac:dyDescent="0.3">
      <c r="B170" s="81">
        <v>157</v>
      </c>
      <c r="C170" s="82" t="s">
        <v>2321</v>
      </c>
      <c r="D170" s="82" t="s">
        <v>2117</v>
      </c>
      <c r="E170" s="82" t="s">
        <v>3069</v>
      </c>
      <c r="F170" s="99">
        <v>19.5</v>
      </c>
      <c r="G170" s="99">
        <v>4.7</v>
      </c>
      <c r="H170" s="99">
        <v>1</v>
      </c>
      <c r="I170" s="82" t="s">
        <v>3060</v>
      </c>
    </row>
    <row r="171" spans="2:9" x14ac:dyDescent="0.3">
      <c r="B171" s="81">
        <v>158</v>
      </c>
      <c r="C171" s="82" t="s">
        <v>2323</v>
      </c>
      <c r="D171" s="82" t="s">
        <v>2117</v>
      </c>
      <c r="E171" s="82" t="s">
        <v>3069</v>
      </c>
      <c r="F171" s="99">
        <v>12.6</v>
      </c>
      <c r="G171" s="99">
        <v>5</v>
      </c>
      <c r="H171" s="99">
        <v>1</v>
      </c>
      <c r="I171" s="82" t="s">
        <v>3060</v>
      </c>
    </row>
    <row r="172" spans="2:9" x14ac:dyDescent="0.3">
      <c r="B172" s="81">
        <v>159</v>
      </c>
      <c r="C172" s="82"/>
      <c r="D172" s="82" t="s">
        <v>2118</v>
      </c>
      <c r="E172" s="82" t="s">
        <v>3069</v>
      </c>
      <c r="F172" s="99">
        <v>6.6</v>
      </c>
      <c r="G172" s="99">
        <v>4</v>
      </c>
      <c r="H172" s="99">
        <v>2</v>
      </c>
      <c r="I172" s="82" t="s">
        <v>2357</v>
      </c>
    </row>
    <row r="173" spans="2:9" x14ac:dyDescent="0.3">
      <c r="B173" s="81">
        <v>160</v>
      </c>
      <c r="C173" s="82" t="s">
        <v>2325</v>
      </c>
      <c r="D173" s="82" t="s">
        <v>2119</v>
      </c>
      <c r="E173" s="82" t="s">
        <v>3069</v>
      </c>
      <c r="F173" s="99">
        <v>8.6999999999999993</v>
      </c>
      <c r="G173" s="99">
        <v>5.0999999999999996</v>
      </c>
      <c r="H173" s="99">
        <v>4</v>
      </c>
      <c r="I173" s="82" t="s">
        <v>3060</v>
      </c>
    </row>
    <row r="174" spans="2:9" x14ac:dyDescent="0.3">
      <c r="B174" s="81">
        <v>161</v>
      </c>
      <c r="C174" s="82" t="s">
        <v>2559</v>
      </c>
      <c r="D174" s="82" t="s">
        <v>2119</v>
      </c>
      <c r="E174" s="82" t="s">
        <v>3069</v>
      </c>
      <c r="F174" s="99">
        <v>15</v>
      </c>
      <c r="G174" s="99">
        <v>4</v>
      </c>
      <c r="H174" s="99">
        <v>3</v>
      </c>
      <c r="I174" s="82" t="s">
        <v>3061</v>
      </c>
    </row>
    <row r="175" spans="2:9" x14ac:dyDescent="0.3">
      <c r="B175" s="81">
        <v>162</v>
      </c>
      <c r="C175" s="82"/>
      <c r="D175" s="82" t="s">
        <v>2120</v>
      </c>
      <c r="E175" s="82" t="s">
        <v>3069</v>
      </c>
      <c r="F175" s="99">
        <v>5.7</v>
      </c>
      <c r="G175" s="99">
        <v>4.2</v>
      </c>
      <c r="H175" s="99">
        <v>2</v>
      </c>
      <c r="I175" s="82" t="s">
        <v>2357</v>
      </c>
    </row>
    <row r="176" spans="2:9" x14ac:dyDescent="0.3">
      <c r="B176" s="81">
        <v>163</v>
      </c>
      <c r="C176" s="82"/>
      <c r="D176" s="82" t="s">
        <v>2120</v>
      </c>
      <c r="E176" s="82" t="s">
        <v>3069</v>
      </c>
      <c r="F176" s="99">
        <v>5.7</v>
      </c>
      <c r="G176" s="99">
        <v>4</v>
      </c>
      <c r="H176" s="99">
        <v>2</v>
      </c>
      <c r="I176" s="82" t="s">
        <v>2357</v>
      </c>
    </row>
    <row r="177" spans="2:9" x14ac:dyDescent="0.3">
      <c r="B177" s="81">
        <v>164</v>
      </c>
      <c r="C177" s="82" t="s">
        <v>2328</v>
      </c>
      <c r="D177" s="82" t="s">
        <v>2122</v>
      </c>
      <c r="E177" s="82" t="s">
        <v>3069</v>
      </c>
      <c r="F177" s="99">
        <v>30</v>
      </c>
      <c r="G177" s="99">
        <v>7</v>
      </c>
      <c r="H177" s="99">
        <v>1</v>
      </c>
      <c r="I177" s="82" t="s">
        <v>3058</v>
      </c>
    </row>
    <row r="178" spans="2:9" x14ac:dyDescent="0.3">
      <c r="B178" s="81">
        <v>165</v>
      </c>
      <c r="C178" s="82"/>
      <c r="D178" s="82" t="s">
        <v>2122</v>
      </c>
      <c r="E178" s="82" t="s">
        <v>3069</v>
      </c>
      <c r="F178" s="99">
        <v>26</v>
      </c>
      <c r="G178" s="99">
        <v>8</v>
      </c>
      <c r="H178" s="99">
        <v>1</v>
      </c>
      <c r="I178" s="82" t="s">
        <v>3057</v>
      </c>
    </row>
    <row r="179" spans="2:9" x14ac:dyDescent="0.3">
      <c r="B179" s="81">
        <v>166</v>
      </c>
      <c r="C179" s="82" t="s">
        <v>2330</v>
      </c>
      <c r="D179" s="82" t="s">
        <v>2122</v>
      </c>
      <c r="E179" s="82" t="s">
        <v>3069</v>
      </c>
      <c r="F179" s="99">
        <v>30</v>
      </c>
      <c r="G179" s="99">
        <v>7</v>
      </c>
      <c r="H179" s="99">
        <v>4</v>
      </c>
      <c r="I179" s="82" t="s">
        <v>3058</v>
      </c>
    </row>
    <row r="180" spans="2:9" x14ac:dyDescent="0.3">
      <c r="B180" s="81">
        <v>167</v>
      </c>
      <c r="C180" s="82" t="s">
        <v>2332</v>
      </c>
      <c r="D180" s="82" t="s">
        <v>2122</v>
      </c>
      <c r="E180" s="82" t="s">
        <v>3069</v>
      </c>
      <c r="F180" s="99">
        <v>30</v>
      </c>
      <c r="G180" s="99">
        <v>7</v>
      </c>
      <c r="H180" s="99">
        <v>1</v>
      </c>
      <c r="I180" s="82" t="s">
        <v>3058</v>
      </c>
    </row>
    <row r="181" spans="2:9" x14ac:dyDescent="0.3">
      <c r="B181" s="81">
        <v>168</v>
      </c>
      <c r="C181" s="82"/>
      <c r="D181" s="82" t="s">
        <v>2122</v>
      </c>
      <c r="E181" s="82" t="s">
        <v>3069</v>
      </c>
      <c r="F181" s="99">
        <v>26.2</v>
      </c>
      <c r="G181" s="99">
        <v>8.1999999999999993</v>
      </c>
      <c r="H181" s="99">
        <v>5</v>
      </c>
      <c r="I181" s="82" t="s">
        <v>3057</v>
      </c>
    </row>
    <row r="182" spans="2:9" x14ac:dyDescent="0.3">
      <c r="B182" s="81">
        <v>169</v>
      </c>
      <c r="C182" s="82"/>
      <c r="D182" s="82" t="s">
        <v>2122</v>
      </c>
      <c r="E182" s="82" t="s">
        <v>3069</v>
      </c>
      <c r="F182" s="99">
        <v>13</v>
      </c>
      <c r="G182" s="99">
        <v>8.1999999999999993</v>
      </c>
      <c r="H182" s="99">
        <v>3</v>
      </c>
      <c r="I182" s="82" t="s">
        <v>3057</v>
      </c>
    </row>
    <row r="183" spans="2:9" x14ac:dyDescent="0.3">
      <c r="B183" s="81">
        <v>170</v>
      </c>
      <c r="C183" s="82"/>
      <c r="D183" s="82" t="s">
        <v>2122</v>
      </c>
      <c r="E183" s="82" t="s">
        <v>3069</v>
      </c>
      <c r="F183" s="99">
        <v>27.7</v>
      </c>
      <c r="G183" s="99">
        <v>8.1999999999999993</v>
      </c>
      <c r="H183" s="99">
        <v>4</v>
      </c>
      <c r="I183" s="82" t="s">
        <v>3057</v>
      </c>
    </row>
    <row r="184" spans="2:9" x14ac:dyDescent="0.3">
      <c r="B184" s="81">
        <v>171</v>
      </c>
      <c r="C184" s="82"/>
      <c r="D184" s="82" t="s">
        <v>2122</v>
      </c>
      <c r="E184" s="82" t="s">
        <v>3069</v>
      </c>
      <c r="F184" s="99">
        <v>18.8</v>
      </c>
      <c r="G184" s="99">
        <v>4</v>
      </c>
      <c r="H184" s="99">
        <v>1</v>
      </c>
      <c r="I184" s="82" t="s">
        <v>2357</v>
      </c>
    </row>
    <row r="185" spans="2:9" x14ac:dyDescent="0.3">
      <c r="B185" s="81">
        <v>172</v>
      </c>
      <c r="C185" s="82" t="s">
        <v>2336</v>
      </c>
      <c r="D185" s="82" t="s">
        <v>2123</v>
      </c>
      <c r="E185" s="82" t="s">
        <v>3069</v>
      </c>
      <c r="F185" s="99">
        <v>20</v>
      </c>
      <c r="G185" s="99">
        <v>5.8</v>
      </c>
      <c r="H185" s="99">
        <v>1</v>
      </c>
      <c r="I185" s="82" t="s">
        <v>3058</v>
      </c>
    </row>
    <row r="186" spans="2:9" x14ac:dyDescent="0.3">
      <c r="B186" s="81">
        <v>173</v>
      </c>
      <c r="C186" s="82" t="s">
        <v>2338</v>
      </c>
      <c r="D186" s="82" t="s">
        <v>2124</v>
      </c>
      <c r="E186" s="82" t="s">
        <v>3080</v>
      </c>
      <c r="F186" s="99">
        <v>21.6</v>
      </c>
      <c r="G186" s="99">
        <v>5</v>
      </c>
      <c r="H186" s="99">
        <v>11</v>
      </c>
      <c r="I186" s="82" t="s">
        <v>2357</v>
      </c>
    </row>
    <row r="187" spans="2:9" x14ac:dyDescent="0.3">
      <c r="B187" s="81">
        <v>174</v>
      </c>
      <c r="C187" s="82" t="s">
        <v>2340</v>
      </c>
      <c r="D187" s="82" t="s">
        <v>2124</v>
      </c>
      <c r="E187" s="82" t="s">
        <v>3080</v>
      </c>
      <c r="F187" s="99">
        <v>4</v>
      </c>
      <c r="G187" s="99">
        <v>7</v>
      </c>
      <c r="H187" s="99">
        <v>1</v>
      </c>
      <c r="I187" s="82" t="s">
        <v>3058</v>
      </c>
    </row>
    <row r="188" spans="2:9" x14ac:dyDescent="0.3">
      <c r="B188" s="81">
        <v>175</v>
      </c>
      <c r="C188" s="82" t="s">
        <v>2342</v>
      </c>
      <c r="D188" s="82" t="s">
        <v>2124</v>
      </c>
      <c r="E188" s="82" t="s">
        <v>3080</v>
      </c>
      <c r="F188" s="99">
        <v>5</v>
      </c>
      <c r="G188" s="99">
        <v>5.5</v>
      </c>
      <c r="H188" s="99">
        <v>1</v>
      </c>
      <c r="I188" s="82" t="s">
        <v>3062</v>
      </c>
    </row>
    <row r="189" spans="2:9" x14ac:dyDescent="0.3">
      <c r="B189" s="81">
        <v>176</v>
      </c>
      <c r="C189" s="82"/>
      <c r="D189" s="82" t="s">
        <v>2124</v>
      </c>
      <c r="E189" s="82" t="s">
        <v>3080</v>
      </c>
      <c r="F189" s="99">
        <v>25.1</v>
      </c>
      <c r="G189" s="99">
        <v>6</v>
      </c>
      <c r="H189" s="99">
        <v>1</v>
      </c>
      <c r="I189" s="82" t="s">
        <v>3058</v>
      </c>
    </row>
    <row r="190" spans="2:9" s="102" customFormat="1" x14ac:dyDescent="0.3">
      <c r="B190" s="81">
        <v>177</v>
      </c>
      <c r="C190" s="103"/>
      <c r="D190" s="103" t="s">
        <v>2126</v>
      </c>
      <c r="E190" s="103" t="s">
        <v>3082</v>
      </c>
      <c r="F190" s="101">
        <v>22</v>
      </c>
      <c r="G190" s="101">
        <v>4</v>
      </c>
      <c r="H190" s="101">
        <v>5</v>
      </c>
      <c r="I190" s="82" t="s">
        <v>2357</v>
      </c>
    </row>
    <row r="191" spans="2:9" s="102" customFormat="1" x14ac:dyDescent="0.3">
      <c r="B191" s="81">
        <v>178</v>
      </c>
      <c r="C191" s="103"/>
      <c r="D191" s="103" t="s">
        <v>2126</v>
      </c>
      <c r="E191" s="103" t="s">
        <v>3082</v>
      </c>
      <c r="F191" s="101">
        <v>38</v>
      </c>
      <c r="G191" s="101">
        <v>4</v>
      </c>
      <c r="H191" s="101"/>
      <c r="I191" s="82" t="s">
        <v>2357</v>
      </c>
    </row>
    <row r="192" spans="2:9" s="102" customFormat="1" x14ac:dyDescent="0.3">
      <c r="B192" s="81">
        <v>179</v>
      </c>
      <c r="C192" s="103"/>
      <c r="D192" s="103" t="s">
        <v>2126</v>
      </c>
      <c r="E192" s="103" t="s">
        <v>3082</v>
      </c>
      <c r="F192" s="101">
        <v>14</v>
      </c>
      <c r="G192" s="101">
        <v>4</v>
      </c>
      <c r="H192" s="101"/>
      <c r="I192" s="82" t="s">
        <v>2357</v>
      </c>
    </row>
    <row r="193" spans="2:9" s="102" customFormat="1" x14ac:dyDescent="0.3">
      <c r="B193" s="81">
        <v>180</v>
      </c>
      <c r="C193" s="103"/>
      <c r="D193" s="103" t="s">
        <v>2126</v>
      </c>
      <c r="E193" s="103" t="s">
        <v>3082</v>
      </c>
      <c r="F193" s="101">
        <v>17</v>
      </c>
      <c r="G193" s="101">
        <v>4</v>
      </c>
      <c r="H193" s="101"/>
      <c r="I193" s="82" t="s">
        <v>2357</v>
      </c>
    </row>
    <row r="194" spans="2:9" s="102" customFormat="1" x14ac:dyDescent="0.3">
      <c r="B194" s="81">
        <v>181</v>
      </c>
      <c r="C194" s="103"/>
      <c r="D194" s="103" t="s">
        <v>2126</v>
      </c>
      <c r="E194" s="103" t="s">
        <v>3082</v>
      </c>
      <c r="F194" s="101">
        <v>23</v>
      </c>
      <c r="G194" s="101">
        <v>4</v>
      </c>
      <c r="H194" s="101"/>
      <c r="I194" s="82" t="s">
        <v>2357</v>
      </c>
    </row>
    <row r="195" spans="2:9" s="102" customFormat="1" x14ac:dyDescent="0.3">
      <c r="B195" s="81">
        <v>182</v>
      </c>
      <c r="C195" s="103" t="s">
        <v>2344</v>
      </c>
      <c r="D195" s="103" t="s">
        <v>2127</v>
      </c>
      <c r="E195" s="103" t="s">
        <v>3078</v>
      </c>
      <c r="F195" s="101">
        <v>20</v>
      </c>
      <c r="G195" s="101">
        <v>3.7</v>
      </c>
      <c r="H195" s="101">
        <v>4</v>
      </c>
      <c r="I195" s="82" t="s">
        <v>2357</v>
      </c>
    </row>
    <row r="196" spans="2:9" s="102" customFormat="1" x14ac:dyDescent="0.3">
      <c r="B196" s="81">
        <v>183</v>
      </c>
      <c r="C196" s="103"/>
      <c r="D196" s="103" t="s">
        <v>2129</v>
      </c>
      <c r="E196" s="103" t="s">
        <v>3078</v>
      </c>
      <c r="F196" s="101">
        <v>15</v>
      </c>
      <c r="G196" s="101">
        <v>5.0999999999999996</v>
      </c>
      <c r="H196" s="101">
        <v>4</v>
      </c>
      <c r="I196" s="82" t="s">
        <v>3057</v>
      </c>
    </row>
    <row r="197" spans="2:9" s="102" customFormat="1" x14ac:dyDescent="0.3">
      <c r="B197" s="81">
        <v>184</v>
      </c>
      <c r="C197" s="103" t="s">
        <v>2346</v>
      </c>
      <c r="D197" s="103" t="s">
        <v>2132</v>
      </c>
      <c r="E197" s="103" t="s">
        <v>3078</v>
      </c>
      <c r="F197" s="101">
        <v>23.3</v>
      </c>
      <c r="G197" s="101">
        <v>3.9</v>
      </c>
      <c r="H197" s="101">
        <v>12</v>
      </c>
      <c r="I197" s="82" t="s">
        <v>2357</v>
      </c>
    </row>
    <row r="198" spans="2:9" s="102" customFormat="1" x14ac:dyDescent="0.3">
      <c r="B198" s="81">
        <v>185</v>
      </c>
      <c r="C198" s="103" t="s">
        <v>2348</v>
      </c>
      <c r="D198" s="103" t="s">
        <v>2132</v>
      </c>
      <c r="E198" s="103" t="s">
        <v>3078</v>
      </c>
      <c r="F198" s="101">
        <v>24</v>
      </c>
      <c r="G198" s="101">
        <v>4</v>
      </c>
      <c r="H198" s="101">
        <v>7</v>
      </c>
      <c r="I198" s="82" t="s">
        <v>2357</v>
      </c>
    </row>
    <row r="199" spans="2:9" s="102" customFormat="1" x14ac:dyDescent="0.3">
      <c r="B199" s="81">
        <v>186</v>
      </c>
      <c r="C199" s="103"/>
      <c r="D199" s="103" t="s">
        <v>2133</v>
      </c>
      <c r="E199" s="103" t="s">
        <v>3079</v>
      </c>
      <c r="F199" s="101">
        <v>14.5</v>
      </c>
      <c r="G199" s="101">
        <v>4.0999999999999996</v>
      </c>
      <c r="H199" s="101">
        <v>5</v>
      </c>
      <c r="I199" s="82" t="s">
        <v>2357</v>
      </c>
    </row>
    <row r="200" spans="2:9" s="102" customFormat="1" x14ac:dyDescent="0.3">
      <c r="B200" s="81">
        <v>187</v>
      </c>
      <c r="C200" s="103"/>
      <c r="D200" s="103" t="s">
        <v>2133</v>
      </c>
      <c r="E200" s="103" t="s">
        <v>3079</v>
      </c>
      <c r="F200" s="101">
        <v>10.5</v>
      </c>
      <c r="G200" s="101">
        <v>4.0999999999999996</v>
      </c>
      <c r="H200" s="101">
        <v>4</v>
      </c>
      <c r="I200" s="82" t="s">
        <v>2357</v>
      </c>
    </row>
    <row r="201" spans="2:9" s="102" customFormat="1" x14ac:dyDescent="0.3">
      <c r="B201" s="81">
        <v>188</v>
      </c>
      <c r="C201" s="103"/>
      <c r="D201" s="103" t="s">
        <v>2133</v>
      </c>
      <c r="E201" s="103" t="s">
        <v>3079</v>
      </c>
      <c r="F201" s="101">
        <v>12.5</v>
      </c>
      <c r="G201" s="101">
        <v>4</v>
      </c>
      <c r="H201" s="101">
        <v>7</v>
      </c>
      <c r="I201" s="82" t="s">
        <v>2357</v>
      </c>
    </row>
    <row r="202" spans="2:9" s="102" customFormat="1" x14ac:dyDescent="0.3">
      <c r="B202" s="81">
        <v>189</v>
      </c>
      <c r="C202" s="103"/>
      <c r="D202" s="103" t="s">
        <v>2133</v>
      </c>
      <c r="E202" s="103" t="s">
        <v>3079</v>
      </c>
      <c r="F202" s="101">
        <v>8.4</v>
      </c>
      <c r="G202" s="101">
        <v>3.5</v>
      </c>
      <c r="H202" s="101">
        <v>2</v>
      </c>
      <c r="I202" s="82" t="s">
        <v>2357</v>
      </c>
    </row>
    <row r="203" spans="2:9" s="102" customFormat="1" x14ac:dyDescent="0.3">
      <c r="B203" s="81">
        <v>190</v>
      </c>
      <c r="C203" s="103" t="s">
        <v>2355</v>
      </c>
      <c r="D203" s="103" t="s">
        <v>2142</v>
      </c>
      <c r="E203" s="103" t="s">
        <v>3083</v>
      </c>
      <c r="F203" s="101">
        <v>23</v>
      </c>
      <c r="G203" s="101">
        <v>3.9</v>
      </c>
      <c r="H203" s="101">
        <v>6</v>
      </c>
      <c r="I203" s="82" t="s">
        <v>2357</v>
      </c>
    </row>
    <row r="204" spans="2:9" s="102" customFormat="1" x14ac:dyDescent="0.3">
      <c r="B204" s="81">
        <v>191</v>
      </c>
      <c r="C204" s="103"/>
      <c r="D204" s="103" t="s">
        <v>2145</v>
      </c>
      <c r="E204" s="103" t="s">
        <v>3084</v>
      </c>
      <c r="F204" s="101">
        <v>10.199999999999999</v>
      </c>
      <c r="G204" s="101">
        <v>3.5</v>
      </c>
      <c r="H204" s="101">
        <v>4</v>
      </c>
      <c r="I204" s="82" t="s">
        <v>2357</v>
      </c>
    </row>
    <row r="205" spans="2:9" s="102" customFormat="1" x14ac:dyDescent="0.3">
      <c r="B205" s="81">
        <v>192</v>
      </c>
      <c r="C205" s="103"/>
      <c r="D205" s="103" t="s">
        <v>2145</v>
      </c>
      <c r="E205" s="103" t="s">
        <v>3084</v>
      </c>
      <c r="F205" s="101">
        <v>14.1</v>
      </c>
      <c r="G205" s="101">
        <v>3.5</v>
      </c>
      <c r="H205" s="101">
        <v>3</v>
      </c>
      <c r="I205" s="82" t="s">
        <v>2357</v>
      </c>
    </row>
    <row r="206" spans="2:9" s="102" customFormat="1" x14ac:dyDescent="0.3">
      <c r="B206" s="81">
        <v>193</v>
      </c>
      <c r="C206" s="103"/>
      <c r="D206" s="103" t="s">
        <v>2145</v>
      </c>
      <c r="E206" s="103" t="s">
        <v>3084</v>
      </c>
      <c r="F206" s="101">
        <v>30.44</v>
      </c>
      <c r="G206" s="101">
        <v>3.6</v>
      </c>
      <c r="H206" s="101">
        <v>6</v>
      </c>
      <c r="I206" s="82" t="s">
        <v>2357</v>
      </c>
    </row>
    <row r="207" spans="2:9" s="102" customFormat="1" x14ac:dyDescent="0.3">
      <c r="B207" s="81">
        <v>194</v>
      </c>
      <c r="C207" s="103"/>
      <c r="D207" s="103" t="s">
        <v>2145</v>
      </c>
      <c r="E207" s="103" t="s">
        <v>3084</v>
      </c>
      <c r="F207" s="101">
        <v>24.15</v>
      </c>
      <c r="G207" s="101">
        <v>3.6</v>
      </c>
      <c r="H207" s="101">
        <v>2</v>
      </c>
      <c r="I207" s="82" t="s">
        <v>2357</v>
      </c>
    </row>
    <row r="208" spans="2:9" s="102" customFormat="1" x14ac:dyDescent="0.3">
      <c r="B208" s="81">
        <v>195</v>
      </c>
      <c r="C208" s="103"/>
      <c r="D208" s="103" t="s">
        <v>2145</v>
      </c>
      <c r="E208" s="103" t="s">
        <v>3084</v>
      </c>
      <c r="F208" s="101">
        <v>14.1</v>
      </c>
      <c r="G208" s="101">
        <v>3.6</v>
      </c>
      <c r="H208" s="101">
        <v>2</v>
      </c>
      <c r="I208" s="82" t="s">
        <v>2357</v>
      </c>
    </row>
    <row r="209" spans="2:9" s="102" customFormat="1" x14ac:dyDescent="0.3">
      <c r="B209" s="81">
        <v>196</v>
      </c>
      <c r="C209" s="103"/>
      <c r="D209" s="103" t="s">
        <v>2145</v>
      </c>
      <c r="E209" s="103" t="s">
        <v>3084</v>
      </c>
      <c r="F209" s="101">
        <v>17.260000000000002</v>
      </c>
      <c r="G209" s="101">
        <v>3.6</v>
      </c>
      <c r="H209" s="101">
        <v>3</v>
      </c>
      <c r="I209" s="82" t="s">
        <v>2357</v>
      </c>
    </row>
    <row r="210" spans="2:9" s="102" customFormat="1" x14ac:dyDescent="0.3">
      <c r="B210" s="81">
        <v>197</v>
      </c>
      <c r="C210" s="103"/>
      <c r="D210" s="103" t="s">
        <v>2145</v>
      </c>
      <c r="E210" s="103" t="s">
        <v>3084</v>
      </c>
      <c r="F210" s="101">
        <v>18</v>
      </c>
      <c r="G210" s="101">
        <v>3.6</v>
      </c>
      <c r="H210" s="101">
        <v>2</v>
      </c>
      <c r="I210" s="82" t="s">
        <v>2357</v>
      </c>
    </row>
    <row r="211" spans="2:9" s="102" customFormat="1" x14ac:dyDescent="0.3">
      <c r="B211" s="81">
        <v>198</v>
      </c>
      <c r="C211" s="103"/>
      <c r="D211" s="103" t="s">
        <v>2145</v>
      </c>
      <c r="E211" s="103" t="s">
        <v>3084</v>
      </c>
      <c r="F211" s="101">
        <v>13.8</v>
      </c>
      <c r="G211" s="101">
        <v>4.7</v>
      </c>
      <c r="H211" s="101">
        <v>1</v>
      </c>
      <c r="I211" s="82" t="s">
        <v>3060</v>
      </c>
    </row>
    <row r="212" spans="2:9" s="102" customFormat="1" x14ac:dyDescent="0.3">
      <c r="B212" s="81">
        <v>199</v>
      </c>
      <c r="C212" s="103"/>
      <c r="D212" s="103" t="s">
        <v>2145</v>
      </c>
      <c r="E212" s="103" t="s">
        <v>3084</v>
      </c>
      <c r="F212" s="101">
        <v>14</v>
      </c>
      <c r="G212" s="101">
        <v>6.25</v>
      </c>
      <c r="H212" s="101">
        <v>1</v>
      </c>
      <c r="I212" s="82" t="s">
        <v>3060</v>
      </c>
    </row>
    <row r="213" spans="2:9" s="102" customFormat="1" x14ac:dyDescent="0.3">
      <c r="B213" s="81">
        <v>200</v>
      </c>
      <c r="C213" s="103"/>
      <c r="D213" s="103" t="s">
        <v>2145</v>
      </c>
      <c r="E213" s="103" t="s">
        <v>3084</v>
      </c>
      <c r="F213" s="101">
        <v>15.8</v>
      </c>
      <c r="G213" s="101">
        <v>5.5</v>
      </c>
      <c r="H213" s="101">
        <v>1</v>
      </c>
      <c r="I213" s="82" t="s">
        <v>3060</v>
      </c>
    </row>
    <row r="214" spans="2:9" s="102" customFormat="1" x14ac:dyDescent="0.3">
      <c r="B214" s="81">
        <v>201</v>
      </c>
      <c r="C214" s="103"/>
      <c r="D214" s="103" t="s">
        <v>2145</v>
      </c>
      <c r="E214" s="103" t="s">
        <v>3084</v>
      </c>
      <c r="F214" s="101">
        <v>10.8</v>
      </c>
      <c r="G214" s="101">
        <v>6.2</v>
      </c>
      <c r="H214" s="101">
        <v>1</v>
      </c>
      <c r="I214" s="82" t="s">
        <v>3060</v>
      </c>
    </row>
    <row r="215" spans="2:9" s="102" customFormat="1" x14ac:dyDescent="0.3">
      <c r="B215" s="81">
        <v>202</v>
      </c>
      <c r="C215" s="103"/>
      <c r="D215" s="103" t="s">
        <v>2145</v>
      </c>
      <c r="E215" s="103" t="s">
        <v>3084</v>
      </c>
      <c r="F215" s="101">
        <v>16.739999999999998</v>
      </c>
      <c r="G215" s="101">
        <v>4.6500000000000004</v>
      </c>
      <c r="H215" s="101">
        <v>1</v>
      </c>
      <c r="I215" s="82" t="s">
        <v>3060</v>
      </c>
    </row>
    <row r="216" spans="2:9" s="102" customFormat="1" x14ac:dyDescent="0.3">
      <c r="B216" s="81">
        <v>203</v>
      </c>
      <c r="C216" s="103"/>
      <c r="D216" s="103" t="s">
        <v>2145</v>
      </c>
      <c r="E216" s="103" t="s">
        <v>3084</v>
      </c>
      <c r="F216" s="101">
        <v>13.8</v>
      </c>
      <c r="G216" s="101">
        <v>3.18</v>
      </c>
      <c r="H216" s="101">
        <v>2</v>
      </c>
      <c r="I216" s="82" t="s">
        <v>2357</v>
      </c>
    </row>
    <row r="217" spans="2:9" s="102" customFormat="1" x14ac:dyDescent="0.3">
      <c r="B217" s="81">
        <v>204</v>
      </c>
      <c r="C217" s="103"/>
      <c r="D217" s="103" t="s">
        <v>2146</v>
      </c>
      <c r="E217" s="103" t="s">
        <v>3084</v>
      </c>
      <c r="F217" s="101">
        <v>11</v>
      </c>
      <c r="G217" s="101">
        <v>5.3</v>
      </c>
      <c r="H217" s="101">
        <v>1</v>
      </c>
      <c r="I217" s="82" t="s">
        <v>3060</v>
      </c>
    </row>
    <row r="218" spans="2:9" s="102" customFormat="1" x14ac:dyDescent="0.3">
      <c r="B218" s="81">
        <v>205</v>
      </c>
      <c r="C218" s="103" t="s">
        <v>2833</v>
      </c>
      <c r="D218" s="103" t="s">
        <v>2146</v>
      </c>
      <c r="E218" s="103" t="s">
        <v>3084</v>
      </c>
      <c r="F218" s="101">
        <v>18</v>
      </c>
      <c r="G218" s="101">
        <v>5.5</v>
      </c>
      <c r="H218" s="101">
        <v>1</v>
      </c>
      <c r="I218" s="82" t="s">
        <v>3060</v>
      </c>
    </row>
    <row r="219" spans="2:9" s="102" customFormat="1" x14ac:dyDescent="0.3">
      <c r="B219" s="81">
        <v>206</v>
      </c>
      <c r="C219" s="103"/>
      <c r="D219" s="103" t="s">
        <v>2146</v>
      </c>
      <c r="E219" s="103" t="s">
        <v>3084</v>
      </c>
      <c r="F219" s="101">
        <v>12.5</v>
      </c>
      <c r="G219" s="101">
        <v>4.2</v>
      </c>
      <c r="H219" s="101">
        <v>3</v>
      </c>
      <c r="I219" s="82" t="s">
        <v>2357</v>
      </c>
    </row>
    <row r="220" spans="2:9" s="102" customFormat="1" x14ac:dyDescent="0.3">
      <c r="B220" s="81">
        <v>207</v>
      </c>
      <c r="C220" s="103"/>
      <c r="D220" s="103" t="s">
        <v>2146</v>
      </c>
      <c r="E220" s="103" t="s">
        <v>3084</v>
      </c>
      <c r="F220" s="101">
        <v>10.4</v>
      </c>
      <c r="G220" s="101">
        <v>4.2</v>
      </c>
      <c r="H220" s="101">
        <v>1</v>
      </c>
      <c r="I220" s="82" t="s">
        <v>2357</v>
      </c>
    </row>
    <row r="221" spans="2:9" s="102" customFormat="1" x14ac:dyDescent="0.3">
      <c r="B221" s="81">
        <v>208</v>
      </c>
      <c r="C221" s="103"/>
      <c r="D221" s="103" t="s">
        <v>2148</v>
      </c>
      <c r="E221" s="103" t="s">
        <v>3084</v>
      </c>
      <c r="F221" s="101">
        <v>15</v>
      </c>
      <c r="G221" s="101">
        <v>4.2</v>
      </c>
      <c r="H221" s="101">
        <v>1</v>
      </c>
      <c r="I221" s="82" t="s">
        <v>3060</v>
      </c>
    </row>
    <row r="222" spans="2:9" s="102" customFormat="1" x14ac:dyDescent="0.3">
      <c r="B222" s="81">
        <v>209</v>
      </c>
      <c r="C222" s="103"/>
      <c r="D222" s="103" t="s">
        <v>2149</v>
      </c>
      <c r="E222" s="103" t="s">
        <v>3066</v>
      </c>
      <c r="F222" s="101">
        <v>16</v>
      </c>
      <c r="G222" s="101">
        <v>4.2</v>
      </c>
      <c r="H222" s="101">
        <v>1</v>
      </c>
      <c r="I222" s="82" t="s">
        <v>3060</v>
      </c>
    </row>
    <row r="223" spans="2:9" s="102" customFormat="1" x14ac:dyDescent="0.3">
      <c r="B223" s="81">
        <v>210</v>
      </c>
      <c r="C223" s="103"/>
      <c r="D223" s="103" t="s">
        <v>2149</v>
      </c>
      <c r="E223" s="103" t="s">
        <v>3066</v>
      </c>
      <c r="F223" s="101">
        <v>6.2</v>
      </c>
      <c r="G223" s="101">
        <v>3</v>
      </c>
      <c r="H223" s="101">
        <v>1</v>
      </c>
      <c r="I223" s="82" t="s">
        <v>3060</v>
      </c>
    </row>
    <row r="224" spans="2:9" s="102" customFormat="1" x14ac:dyDescent="0.3">
      <c r="B224" s="81">
        <v>211</v>
      </c>
      <c r="C224" s="103"/>
      <c r="D224" s="103" t="s">
        <v>2149</v>
      </c>
      <c r="E224" s="103" t="s">
        <v>3066</v>
      </c>
      <c r="F224" s="101">
        <v>12.5</v>
      </c>
      <c r="G224" s="101">
        <v>5.5</v>
      </c>
      <c r="H224" s="101">
        <v>1</v>
      </c>
      <c r="I224" s="82" t="s">
        <v>3060</v>
      </c>
    </row>
    <row r="225" spans="2:9" s="102" customFormat="1" x14ac:dyDescent="0.3">
      <c r="B225" s="81">
        <v>212</v>
      </c>
      <c r="C225" s="103"/>
      <c r="D225" s="103" t="s">
        <v>2149</v>
      </c>
      <c r="E225" s="103" t="s">
        <v>3066</v>
      </c>
      <c r="F225" s="101">
        <v>12</v>
      </c>
      <c r="G225" s="101">
        <v>4</v>
      </c>
      <c r="H225" s="101">
        <v>1</v>
      </c>
      <c r="I225" s="82" t="s">
        <v>2357</v>
      </c>
    </row>
    <row r="226" spans="2:9" s="102" customFormat="1" x14ac:dyDescent="0.3">
      <c r="B226" s="81">
        <v>213</v>
      </c>
      <c r="C226" s="103"/>
      <c r="D226" s="103" t="s">
        <v>2150</v>
      </c>
      <c r="E226" s="103" t="s">
        <v>3066</v>
      </c>
      <c r="F226" s="101">
        <v>9.4</v>
      </c>
      <c r="G226" s="101">
        <v>9.8000000000000007</v>
      </c>
      <c r="H226" s="101">
        <v>1</v>
      </c>
      <c r="I226" s="82" t="s">
        <v>3060</v>
      </c>
    </row>
    <row r="227" spans="2:9" s="102" customFormat="1" x14ac:dyDescent="0.3">
      <c r="B227" s="81">
        <v>214</v>
      </c>
      <c r="C227" s="103" t="s">
        <v>3029</v>
      </c>
      <c r="D227" s="103" t="s">
        <v>2151</v>
      </c>
      <c r="E227" s="103" t="s">
        <v>3066</v>
      </c>
      <c r="F227" s="101">
        <v>40</v>
      </c>
      <c r="G227" s="101">
        <v>6</v>
      </c>
      <c r="H227" s="101">
        <v>7</v>
      </c>
      <c r="I227" s="82" t="s">
        <v>3057</v>
      </c>
    </row>
    <row r="228" spans="2:9" s="102" customFormat="1" x14ac:dyDescent="0.3">
      <c r="B228" s="81">
        <v>215</v>
      </c>
      <c r="C228" s="103"/>
      <c r="D228" s="103" t="s">
        <v>2151</v>
      </c>
      <c r="E228" s="103" t="s">
        <v>3066</v>
      </c>
      <c r="F228" s="101">
        <v>22</v>
      </c>
      <c r="G228" s="101">
        <v>5.2</v>
      </c>
      <c r="H228" s="101">
        <v>5</v>
      </c>
      <c r="I228" s="82" t="s">
        <v>2357</v>
      </c>
    </row>
    <row r="229" spans="2:9" s="102" customFormat="1" x14ac:dyDescent="0.3">
      <c r="B229" s="81">
        <v>216</v>
      </c>
      <c r="C229" s="103"/>
      <c r="D229" s="103" t="s">
        <v>2151</v>
      </c>
      <c r="E229" s="103" t="s">
        <v>3066</v>
      </c>
      <c r="F229" s="101">
        <v>16</v>
      </c>
      <c r="G229" s="101">
        <v>4.2</v>
      </c>
      <c r="H229" s="101">
        <v>5</v>
      </c>
      <c r="I229" s="82" t="s">
        <v>2357</v>
      </c>
    </row>
    <row r="230" spans="2:9" s="102" customFormat="1" x14ac:dyDescent="0.3">
      <c r="B230" s="81">
        <v>217</v>
      </c>
      <c r="C230" s="103"/>
      <c r="D230" s="103" t="s">
        <v>2151</v>
      </c>
      <c r="E230" s="103" t="s">
        <v>3066</v>
      </c>
      <c r="F230" s="101">
        <v>10.6</v>
      </c>
      <c r="G230" s="101">
        <v>5.9</v>
      </c>
      <c r="H230" s="101">
        <v>6</v>
      </c>
      <c r="I230" s="82" t="s">
        <v>2357</v>
      </c>
    </row>
    <row r="231" spans="2:9" s="102" customFormat="1" x14ac:dyDescent="0.3">
      <c r="B231" s="81">
        <v>218</v>
      </c>
      <c r="C231" s="103"/>
      <c r="D231" s="103" t="s">
        <v>2151</v>
      </c>
      <c r="E231" s="103" t="s">
        <v>3066</v>
      </c>
      <c r="F231" s="101">
        <v>17.7</v>
      </c>
      <c r="G231" s="101">
        <v>6</v>
      </c>
      <c r="H231" s="101">
        <v>9</v>
      </c>
      <c r="I231" s="82" t="s">
        <v>2357</v>
      </c>
    </row>
    <row r="232" spans="2:9" s="102" customFormat="1" x14ac:dyDescent="0.3">
      <c r="B232" s="81">
        <v>219</v>
      </c>
      <c r="C232" s="103"/>
      <c r="D232" s="103" t="s">
        <v>2151</v>
      </c>
      <c r="E232" s="103" t="s">
        <v>3066</v>
      </c>
      <c r="F232" s="101">
        <v>7.2</v>
      </c>
      <c r="G232" s="101">
        <v>5.8</v>
      </c>
      <c r="H232" s="101">
        <v>7</v>
      </c>
      <c r="I232" s="82" t="s">
        <v>2357</v>
      </c>
    </row>
    <row r="233" spans="2:9" s="102" customFormat="1" x14ac:dyDescent="0.3">
      <c r="B233" s="81">
        <v>220</v>
      </c>
      <c r="C233" s="103"/>
      <c r="D233" s="103" t="s">
        <v>2151</v>
      </c>
      <c r="E233" s="103" t="s">
        <v>3066</v>
      </c>
      <c r="F233" s="101">
        <v>15.1</v>
      </c>
      <c r="G233" s="101">
        <v>5.8</v>
      </c>
      <c r="H233" s="101">
        <v>3</v>
      </c>
      <c r="I233" s="82" t="s">
        <v>2357</v>
      </c>
    </row>
    <row r="234" spans="2:9" x14ac:dyDescent="0.3">
      <c r="B234" s="81">
        <v>221</v>
      </c>
      <c r="C234" s="82"/>
      <c r="D234" s="82" t="s">
        <v>2153</v>
      </c>
      <c r="E234" s="82" t="s">
        <v>3074</v>
      </c>
      <c r="F234" s="99">
        <v>15</v>
      </c>
      <c r="G234" s="99">
        <v>4</v>
      </c>
      <c r="H234" s="99">
        <v>1</v>
      </c>
      <c r="I234" s="82" t="s">
        <v>3060</v>
      </c>
    </row>
    <row r="235" spans="2:9" x14ac:dyDescent="0.3">
      <c r="B235" s="81">
        <v>222</v>
      </c>
      <c r="C235" s="82"/>
      <c r="D235" s="82" t="s">
        <v>2153</v>
      </c>
      <c r="E235" s="82" t="s">
        <v>3074</v>
      </c>
      <c r="F235" s="99">
        <v>28.5</v>
      </c>
      <c r="G235" s="99">
        <v>4</v>
      </c>
      <c r="H235" s="99">
        <v>7</v>
      </c>
      <c r="I235" s="82" t="s">
        <v>2357</v>
      </c>
    </row>
    <row r="236" spans="2:9" x14ac:dyDescent="0.3">
      <c r="B236" s="81">
        <v>223</v>
      </c>
      <c r="C236" s="82"/>
      <c r="D236" s="82" t="s">
        <v>2153</v>
      </c>
      <c r="E236" s="82" t="s">
        <v>3074</v>
      </c>
      <c r="F236" s="99">
        <v>4</v>
      </c>
      <c r="G236" s="99">
        <v>4</v>
      </c>
      <c r="H236" s="99">
        <v>1</v>
      </c>
      <c r="I236" s="82" t="s">
        <v>3060</v>
      </c>
    </row>
    <row r="237" spans="2:9" x14ac:dyDescent="0.3">
      <c r="B237" s="81">
        <v>224</v>
      </c>
      <c r="C237" s="82"/>
      <c r="D237" s="82" t="s">
        <v>2153</v>
      </c>
      <c r="E237" s="82" t="s">
        <v>3074</v>
      </c>
      <c r="F237" s="99">
        <v>30.1</v>
      </c>
      <c r="G237" s="99">
        <v>4</v>
      </c>
      <c r="H237" s="99">
        <v>14</v>
      </c>
      <c r="I237" s="82" t="s">
        <v>2357</v>
      </c>
    </row>
    <row r="238" spans="2:9" x14ac:dyDescent="0.3">
      <c r="B238" s="81">
        <v>225</v>
      </c>
      <c r="C238" s="82"/>
      <c r="D238" s="82" t="s">
        <v>2157</v>
      </c>
      <c r="E238" s="82" t="s">
        <v>3074</v>
      </c>
      <c r="F238" s="99">
        <v>10.55</v>
      </c>
      <c r="G238" s="99">
        <v>2</v>
      </c>
      <c r="H238" s="99">
        <v>3</v>
      </c>
      <c r="I238" s="82" t="s">
        <v>3060</v>
      </c>
    </row>
    <row r="239" spans="2:9" s="102" customFormat="1" x14ac:dyDescent="0.3">
      <c r="B239" s="81">
        <v>226</v>
      </c>
      <c r="C239" s="103" t="s">
        <v>2788</v>
      </c>
      <c r="D239" s="103" t="s">
        <v>2160</v>
      </c>
      <c r="E239" s="103" t="s">
        <v>3078</v>
      </c>
      <c r="F239" s="101">
        <v>25.3</v>
      </c>
      <c r="G239" s="101">
        <v>6</v>
      </c>
      <c r="H239" s="101">
        <v>1</v>
      </c>
      <c r="I239" s="103" t="s">
        <v>1920</v>
      </c>
    </row>
    <row r="240" spans="2:9" s="102" customFormat="1" x14ac:dyDescent="0.3">
      <c r="B240" s="81">
        <v>227</v>
      </c>
      <c r="C240" s="103" t="s">
        <v>2793</v>
      </c>
      <c r="D240" s="103" t="s">
        <v>2160</v>
      </c>
      <c r="E240" s="103" t="s">
        <v>3079</v>
      </c>
      <c r="F240" s="101">
        <v>25.6</v>
      </c>
      <c r="G240" s="101">
        <v>7</v>
      </c>
      <c r="H240" s="101">
        <v>1</v>
      </c>
      <c r="I240" s="103" t="s">
        <v>1920</v>
      </c>
    </row>
    <row r="241" spans="2:9" x14ac:dyDescent="0.3">
      <c r="B241" s="81">
        <v>228</v>
      </c>
      <c r="C241" s="82"/>
      <c r="D241" s="82" t="s">
        <v>2165</v>
      </c>
      <c r="E241" s="82" t="s">
        <v>3065</v>
      </c>
      <c r="F241" s="99">
        <v>60</v>
      </c>
      <c r="G241" s="99">
        <v>5</v>
      </c>
      <c r="H241" s="99">
        <v>2</v>
      </c>
      <c r="I241" s="82" t="s">
        <v>1930</v>
      </c>
    </row>
    <row r="242" spans="2:9" x14ac:dyDescent="0.3">
      <c r="B242" s="81">
        <v>229</v>
      </c>
      <c r="C242" s="82"/>
      <c r="D242" s="82" t="s">
        <v>2165</v>
      </c>
      <c r="E242" s="82" t="s">
        <v>3065</v>
      </c>
      <c r="F242" s="99">
        <v>8</v>
      </c>
      <c r="G242" s="99">
        <v>3</v>
      </c>
      <c r="H242" s="99">
        <v>5</v>
      </c>
      <c r="I242" s="82" t="s">
        <v>3060</v>
      </c>
    </row>
    <row r="243" spans="2:9" ht="22.8" customHeight="1" x14ac:dyDescent="0.3">
      <c r="B243" s="181"/>
      <c r="C243" s="182" t="s">
        <v>3085</v>
      </c>
      <c r="D243" s="182"/>
      <c r="E243" s="182"/>
      <c r="F243" s="184">
        <f>SUM(F14:F242)</f>
        <v>4258.17</v>
      </c>
      <c r="G243" s="182" t="s">
        <v>3086</v>
      </c>
      <c r="H243" s="182"/>
      <c r="I243" s="183"/>
    </row>
    <row r="244" spans="2:9" x14ac:dyDescent="0.3">
      <c r="F244" s="105"/>
    </row>
  </sheetData>
  <mergeCells count="6">
    <mergeCell ref="B10:B12"/>
    <mergeCell ref="C10:C12"/>
    <mergeCell ref="D10:D12"/>
    <mergeCell ref="E10:E12"/>
    <mergeCell ref="F10:H10"/>
    <mergeCell ref="I10:I11"/>
  </mergeCells>
  <phoneticPr fontId="3" type="noConversion"/>
  <pageMargins left="0.5" right="0" top="0.75" bottom="0.75" header="0.3" footer="0.3"/>
  <pageSetup paperSize="3" scale="45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BE2D-B78D-45FE-9C88-2AB44590F2E0}">
  <sheetPr>
    <tabColor rgb="FF00B050"/>
  </sheetPr>
  <dimension ref="B1:AC378"/>
  <sheetViews>
    <sheetView zoomScale="90" zoomScaleNormal="90" workbookViewId="0">
      <pane xSplit="9792" ySplit="1488" topLeftCell="E289" activePane="bottomLeft"/>
      <selection activeCell="G6" sqref="G6"/>
      <selection pane="topRight" activeCell="F10" sqref="F1:AA1048576"/>
      <selection pane="bottomLeft" activeCell="A305" sqref="A305:XFD305"/>
      <selection pane="bottomRight" activeCell="G39" sqref="G39"/>
    </sheetView>
  </sheetViews>
  <sheetFormatPr defaultColWidth="8.88671875" defaultRowHeight="13.8" x14ac:dyDescent="0.3"/>
  <cols>
    <col min="1" max="1" width="7.33203125" style="32" customWidth="1"/>
    <col min="2" max="3" width="5.109375" style="32" customWidth="1"/>
    <col min="4" max="4" width="4.88671875" style="32" customWidth="1"/>
    <col min="5" max="5" width="56.109375" style="32" customWidth="1"/>
    <col min="6" max="6" width="18" style="32" customWidth="1"/>
    <col min="7" max="7" width="47.6640625" style="32" bestFit="1" customWidth="1"/>
    <col min="8" max="8" width="28.88671875" style="32" customWidth="1"/>
    <col min="9" max="9" width="29" style="32" customWidth="1"/>
    <col min="10" max="10" width="11.33203125" style="32" customWidth="1"/>
    <col min="11" max="11" width="14" style="32" hidden="1" customWidth="1"/>
    <col min="12" max="12" width="19.6640625" style="32" hidden="1" customWidth="1"/>
    <col min="13" max="13" width="19.109375" style="32" hidden="1" customWidth="1"/>
    <col min="14" max="14" width="11" style="32" customWidth="1"/>
    <col min="15" max="15" width="7.5546875" style="32" customWidth="1"/>
    <col min="16" max="16" width="11.109375" style="32" customWidth="1"/>
    <col min="17" max="17" width="24" style="33" customWidth="1"/>
    <col min="18" max="18" width="15.33203125" style="32" customWidth="1"/>
    <col min="19" max="19" width="16.109375" style="32" customWidth="1"/>
    <col min="20" max="20" width="10.5546875" style="32" customWidth="1"/>
    <col min="21" max="21" width="16.33203125" style="32" customWidth="1"/>
    <col min="22" max="23" width="11" style="32" customWidth="1"/>
    <col min="24" max="24" width="10.33203125" style="32" customWidth="1"/>
    <col min="25" max="25" width="11" style="32" customWidth="1"/>
    <col min="26" max="26" width="17.109375" style="32" customWidth="1"/>
    <col min="27" max="27" width="33.44140625" style="32" customWidth="1"/>
    <col min="28" max="28" width="3.44140625" style="32" customWidth="1"/>
    <col min="29" max="29" width="6.44140625" style="32" customWidth="1"/>
    <col min="30" max="30" width="4.44140625" style="32" customWidth="1"/>
    <col min="31" max="33" width="8.88671875" style="32"/>
    <col min="34" max="34" width="26.88671875" style="32" bestFit="1" customWidth="1"/>
    <col min="35" max="36" width="8.88671875" style="32"/>
    <col min="37" max="37" width="14.5546875" style="32" bestFit="1" customWidth="1"/>
    <col min="38" max="38" width="12.88671875" style="32" bestFit="1" customWidth="1"/>
    <col min="39" max="39" width="8.44140625" style="32" bestFit="1" customWidth="1"/>
    <col min="40" max="16384" width="8.88671875" style="32"/>
  </cols>
  <sheetData>
    <row r="1" spans="2:27" ht="6.6" customHeight="1" x14ac:dyDescent="0.3"/>
    <row r="2" spans="2:27" x14ac:dyDescent="0.3">
      <c r="B2" s="153" t="s">
        <v>1906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2:27" x14ac:dyDescent="0.3">
      <c r="B3" s="62" t="s">
        <v>1898</v>
      </c>
      <c r="C3" s="62"/>
      <c r="D3" s="62"/>
      <c r="E3" s="34" t="s">
        <v>2374</v>
      </c>
      <c r="F3" s="62"/>
      <c r="G3" s="34"/>
      <c r="H3" s="34"/>
      <c r="I3" s="34"/>
    </row>
    <row r="4" spans="2:27" x14ac:dyDescent="0.3">
      <c r="B4" s="62" t="s">
        <v>1899</v>
      </c>
      <c r="C4" s="62"/>
      <c r="D4" s="62"/>
      <c r="E4" s="34" t="s">
        <v>2375</v>
      </c>
      <c r="F4" s="62"/>
      <c r="G4" s="34"/>
      <c r="H4" s="34"/>
      <c r="I4" s="34"/>
    </row>
    <row r="5" spans="2:27" x14ac:dyDescent="0.3">
      <c r="B5" s="62" t="s">
        <v>1900</v>
      </c>
      <c r="C5" s="62"/>
      <c r="D5" s="62"/>
      <c r="E5" s="34" t="s">
        <v>1905</v>
      </c>
      <c r="F5" s="62"/>
      <c r="G5" s="34"/>
      <c r="H5" s="34"/>
      <c r="I5" s="34"/>
    </row>
    <row r="6" spans="2:27" x14ac:dyDescent="0.3">
      <c r="B6" s="62" t="s">
        <v>1901</v>
      </c>
      <c r="C6" s="62"/>
      <c r="D6" s="62"/>
      <c r="E6" s="34" t="s">
        <v>2376</v>
      </c>
      <c r="F6" s="62"/>
      <c r="G6" s="34"/>
      <c r="H6" s="34"/>
      <c r="I6" s="34"/>
      <c r="J6" s="39"/>
    </row>
    <row r="10" spans="2:27" ht="17.25" customHeight="1" x14ac:dyDescent="0.3">
      <c r="B10" s="118" t="s">
        <v>0</v>
      </c>
      <c r="C10" s="122" t="s">
        <v>2167</v>
      </c>
      <c r="D10" s="132"/>
      <c r="E10" s="118" t="s">
        <v>2168</v>
      </c>
      <c r="F10" s="113" t="s">
        <v>2166</v>
      </c>
      <c r="G10" s="113" t="s">
        <v>4</v>
      </c>
      <c r="H10" s="112" t="s">
        <v>5</v>
      </c>
      <c r="I10" s="112"/>
      <c r="J10" s="112" t="s">
        <v>2361</v>
      </c>
      <c r="K10" s="112"/>
      <c r="L10" s="111"/>
      <c r="M10" s="111"/>
      <c r="N10" s="138" t="s">
        <v>1456</v>
      </c>
      <c r="O10" s="139"/>
      <c r="P10" s="140"/>
      <c r="Q10" s="112" t="s">
        <v>1462</v>
      </c>
      <c r="R10" s="112"/>
      <c r="S10" s="112" t="s">
        <v>1455</v>
      </c>
      <c r="T10" s="112"/>
      <c r="U10" s="112" t="s">
        <v>2360</v>
      </c>
      <c r="V10" s="112"/>
      <c r="W10" s="112" t="s">
        <v>1450</v>
      </c>
      <c r="X10" s="112"/>
      <c r="Y10" s="113" t="s">
        <v>1454</v>
      </c>
      <c r="Z10" s="113" t="s">
        <v>1917</v>
      </c>
      <c r="AA10" s="118" t="s">
        <v>1460</v>
      </c>
    </row>
    <row r="11" spans="2:27" ht="15.6" customHeight="1" x14ac:dyDescent="0.3">
      <c r="B11" s="137"/>
      <c r="C11" s="151"/>
      <c r="D11" s="152"/>
      <c r="E11" s="137"/>
      <c r="F11" s="114"/>
      <c r="G11" s="114"/>
      <c r="H11" s="112"/>
      <c r="I11" s="112"/>
      <c r="J11" s="112"/>
      <c r="K11" s="112"/>
      <c r="L11" s="111"/>
      <c r="M11" s="111"/>
      <c r="N11" s="55" t="s">
        <v>1457</v>
      </c>
      <c r="O11" s="55" t="s">
        <v>1458</v>
      </c>
      <c r="P11" s="54" t="s">
        <v>1459</v>
      </c>
      <c r="Q11" s="112"/>
      <c r="R11" s="112"/>
      <c r="S11" s="112"/>
      <c r="T11" s="112"/>
      <c r="U11" s="112"/>
      <c r="V11" s="112"/>
      <c r="W11" s="112"/>
      <c r="X11" s="112"/>
      <c r="Y11" s="114"/>
      <c r="Z11" s="114"/>
      <c r="AA11" s="137"/>
    </row>
    <row r="12" spans="2:27" ht="17.25" customHeight="1" x14ac:dyDescent="0.3">
      <c r="B12" s="136"/>
      <c r="C12" s="133"/>
      <c r="D12" s="135"/>
      <c r="E12" s="136"/>
      <c r="F12" s="115"/>
      <c r="G12" s="115"/>
      <c r="H12" s="36" t="s">
        <v>2389</v>
      </c>
      <c r="I12" s="36" t="s">
        <v>2390</v>
      </c>
      <c r="J12" s="112"/>
      <c r="K12" s="112"/>
      <c r="L12" s="35" t="s">
        <v>10</v>
      </c>
      <c r="M12" s="35" t="s">
        <v>9</v>
      </c>
      <c r="N12" s="35" t="s">
        <v>12</v>
      </c>
      <c r="O12" s="35" t="s">
        <v>12</v>
      </c>
      <c r="P12" s="36" t="s">
        <v>1916</v>
      </c>
      <c r="Q12" s="36" t="s">
        <v>1446</v>
      </c>
      <c r="R12" s="36" t="s">
        <v>1448</v>
      </c>
      <c r="S12" s="36" t="s">
        <v>1446</v>
      </c>
      <c r="T12" s="36" t="s">
        <v>1448</v>
      </c>
      <c r="U12" s="36" t="s">
        <v>1447</v>
      </c>
      <c r="V12" s="36" t="s">
        <v>1448</v>
      </c>
      <c r="W12" s="36" t="s">
        <v>1446</v>
      </c>
      <c r="X12" s="36" t="s">
        <v>1448</v>
      </c>
      <c r="Y12" s="115"/>
      <c r="Z12" s="115"/>
      <c r="AA12" s="136"/>
    </row>
    <row r="13" spans="2:27" ht="17.25" customHeight="1" x14ac:dyDescent="0.3">
      <c r="B13" s="38">
        <v>1</v>
      </c>
      <c r="C13" s="38">
        <v>2</v>
      </c>
      <c r="D13" s="38">
        <v>3</v>
      </c>
      <c r="E13" s="38">
        <v>4</v>
      </c>
      <c r="F13" s="38">
        <v>5</v>
      </c>
      <c r="G13" s="38">
        <v>6</v>
      </c>
      <c r="H13" s="38"/>
      <c r="I13" s="38"/>
      <c r="J13" s="38">
        <v>7</v>
      </c>
      <c r="K13" s="38">
        <v>8</v>
      </c>
      <c r="L13" s="38">
        <v>9</v>
      </c>
      <c r="M13" s="38">
        <v>10</v>
      </c>
      <c r="N13" s="38">
        <v>11</v>
      </c>
      <c r="O13" s="38">
        <v>12</v>
      </c>
      <c r="P13" s="38">
        <v>13</v>
      </c>
      <c r="Q13" s="38">
        <v>14</v>
      </c>
      <c r="R13" s="38">
        <v>16</v>
      </c>
      <c r="S13" s="38">
        <v>17</v>
      </c>
      <c r="T13" s="38">
        <v>19</v>
      </c>
      <c r="U13" s="38">
        <v>20</v>
      </c>
      <c r="V13" s="38">
        <v>22</v>
      </c>
      <c r="W13" s="38">
        <v>23</v>
      </c>
      <c r="X13" s="38">
        <v>25</v>
      </c>
      <c r="Y13" s="38">
        <v>29</v>
      </c>
      <c r="Z13" s="38">
        <v>30</v>
      </c>
      <c r="AA13" s="38">
        <v>31</v>
      </c>
    </row>
    <row r="14" spans="2:27" x14ac:dyDescent="0.3">
      <c r="B14" s="39">
        <v>1</v>
      </c>
      <c r="C14" s="39">
        <v>34</v>
      </c>
      <c r="D14" s="39">
        <v>218</v>
      </c>
      <c r="E14" s="42" t="s">
        <v>1964</v>
      </c>
      <c r="F14" s="67"/>
      <c r="G14" s="68"/>
      <c r="H14" s="68"/>
      <c r="I14" s="68"/>
      <c r="J14" s="67"/>
      <c r="K14" s="67"/>
      <c r="L14" s="68"/>
      <c r="M14" s="68"/>
      <c r="N14" s="40"/>
      <c r="O14" s="40"/>
      <c r="P14" s="41"/>
      <c r="Q14" s="42"/>
      <c r="R14" s="39"/>
      <c r="S14" s="42"/>
      <c r="T14" s="39"/>
      <c r="U14" s="42"/>
      <c r="V14" s="39"/>
      <c r="W14" s="42"/>
      <c r="X14" s="39"/>
      <c r="Y14" s="41"/>
      <c r="Z14" s="39"/>
      <c r="AA14" s="42"/>
    </row>
    <row r="15" spans="2:27" x14ac:dyDescent="0.3">
      <c r="B15" s="39">
        <v>2</v>
      </c>
      <c r="C15" s="39">
        <v>34</v>
      </c>
      <c r="D15" s="39">
        <v>219</v>
      </c>
      <c r="E15" s="42" t="s">
        <v>1965</v>
      </c>
      <c r="F15" s="67"/>
      <c r="G15" s="68"/>
      <c r="H15" s="68"/>
      <c r="I15" s="68"/>
      <c r="J15" s="39"/>
      <c r="K15" s="39"/>
      <c r="L15" s="68"/>
      <c r="M15" s="42"/>
      <c r="N15" s="40"/>
      <c r="O15" s="40"/>
      <c r="P15" s="41"/>
      <c r="Q15" s="42"/>
      <c r="R15" s="39"/>
      <c r="S15" s="42"/>
      <c r="T15" s="39"/>
      <c r="U15" s="42"/>
      <c r="V15" s="39"/>
      <c r="W15" s="42"/>
      <c r="X15" s="39"/>
      <c r="Y15" s="41"/>
      <c r="Z15" s="39"/>
      <c r="AA15" s="42"/>
    </row>
    <row r="16" spans="2:27" x14ac:dyDescent="0.3">
      <c r="B16" s="39">
        <v>3</v>
      </c>
      <c r="C16" s="39">
        <v>34</v>
      </c>
      <c r="D16" s="39">
        <v>220</v>
      </c>
      <c r="E16" s="42" t="s">
        <v>1966</v>
      </c>
      <c r="F16" s="67" t="s">
        <v>2377</v>
      </c>
      <c r="G16" s="68"/>
      <c r="H16" s="68" t="s">
        <v>2391</v>
      </c>
      <c r="I16" s="68" t="s">
        <v>2392</v>
      </c>
      <c r="J16" s="39" t="s">
        <v>2378</v>
      </c>
      <c r="K16" s="39"/>
      <c r="L16" s="68"/>
      <c r="M16" s="42"/>
      <c r="N16" s="40">
        <v>19.5</v>
      </c>
      <c r="O16" s="40">
        <v>4</v>
      </c>
      <c r="P16" s="40">
        <v>10</v>
      </c>
      <c r="Q16" s="42"/>
      <c r="R16" s="39"/>
      <c r="S16" s="42"/>
      <c r="T16" s="39"/>
      <c r="U16" s="42" t="s">
        <v>1940</v>
      </c>
      <c r="V16" s="39"/>
      <c r="W16" s="42"/>
      <c r="X16" s="39"/>
      <c r="Y16" s="41"/>
      <c r="Z16" s="39"/>
      <c r="AA16" s="42"/>
    </row>
    <row r="17" spans="2:29" x14ac:dyDescent="0.3">
      <c r="B17" s="39">
        <v>4</v>
      </c>
      <c r="C17" s="39">
        <v>34</v>
      </c>
      <c r="D17" s="39">
        <v>221</v>
      </c>
      <c r="E17" s="42" t="s">
        <v>1967</v>
      </c>
      <c r="F17" s="67" t="s">
        <v>2379</v>
      </c>
      <c r="G17" s="68" t="s">
        <v>2380</v>
      </c>
      <c r="H17" s="68">
        <v>-0.22573399999999999</v>
      </c>
      <c r="I17" s="69">
        <v>115.739507</v>
      </c>
      <c r="J17" s="39" t="s">
        <v>2381</v>
      </c>
      <c r="K17" s="39"/>
      <c r="L17" s="68"/>
      <c r="M17" s="42"/>
      <c r="N17" s="40">
        <v>30.5</v>
      </c>
      <c r="O17" s="40">
        <v>5</v>
      </c>
      <c r="P17" s="40">
        <v>1</v>
      </c>
      <c r="Q17" s="42"/>
      <c r="R17" s="39"/>
      <c r="S17" s="42"/>
      <c r="T17" s="39"/>
      <c r="U17" s="42"/>
      <c r="V17" s="39"/>
      <c r="W17" s="42"/>
      <c r="X17" s="39"/>
      <c r="Y17" s="41"/>
      <c r="Z17" s="39"/>
      <c r="AA17" s="42"/>
    </row>
    <row r="18" spans="2:29" x14ac:dyDescent="0.3">
      <c r="B18" s="39">
        <v>5</v>
      </c>
      <c r="C18" s="39">
        <v>34</v>
      </c>
      <c r="D18" s="39">
        <v>222</v>
      </c>
      <c r="E18" s="42" t="s">
        <v>1968</v>
      </c>
      <c r="F18" s="67"/>
      <c r="G18" s="68"/>
      <c r="H18" s="68"/>
      <c r="I18" s="68"/>
      <c r="J18" s="39"/>
      <c r="K18" s="39"/>
      <c r="L18" s="68"/>
      <c r="M18" s="42"/>
      <c r="N18" s="40"/>
      <c r="O18" s="40"/>
      <c r="P18" s="41"/>
      <c r="Q18" s="42"/>
      <c r="R18" s="39"/>
      <c r="S18" s="42"/>
      <c r="T18" s="39"/>
      <c r="U18" s="42"/>
      <c r="V18" s="39"/>
      <c r="W18" s="42"/>
      <c r="X18" s="39"/>
      <c r="Y18" s="41"/>
      <c r="Z18" s="39"/>
      <c r="AA18" s="42"/>
    </row>
    <row r="19" spans="2:29" x14ac:dyDescent="0.3">
      <c r="B19" s="39">
        <v>6</v>
      </c>
      <c r="C19" s="39">
        <v>34</v>
      </c>
      <c r="D19" s="39">
        <v>223</v>
      </c>
      <c r="E19" s="42" t="s">
        <v>1969</v>
      </c>
      <c r="F19" s="67"/>
      <c r="G19" s="68"/>
      <c r="H19" s="68"/>
      <c r="I19" s="68"/>
      <c r="J19" s="39"/>
      <c r="K19" s="39"/>
      <c r="L19" s="68"/>
      <c r="M19" s="42"/>
      <c r="N19" s="40"/>
      <c r="O19" s="40"/>
      <c r="P19" s="41"/>
      <c r="Q19" s="42"/>
      <c r="R19" s="39"/>
      <c r="S19" s="42"/>
      <c r="T19" s="39"/>
      <c r="U19" s="42"/>
      <c r="V19" s="39"/>
      <c r="W19" s="42"/>
      <c r="X19" s="39"/>
      <c r="Y19" s="41"/>
      <c r="Z19" s="39"/>
      <c r="AA19" s="42"/>
    </row>
    <row r="20" spans="2:29" x14ac:dyDescent="0.3">
      <c r="B20" s="39">
        <v>7</v>
      </c>
      <c r="C20" s="39">
        <v>34</v>
      </c>
      <c r="D20" s="39">
        <v>224</v>
      </c>
      <c r="E20" s="42" t="s">
        <v>1970</v>
      </c>
      <c r="F20" s="70" t="s">
        <v>2169</v>
      </c>
      <c r="G20" s="68" t="s">
        <v>2170</v>
      </c>
      <c r="H20" s="68"/>
      <c r="I20" s="68"/>
      <c r="J20" s="39"/>
      <c r="K20" s="39"/>
      <c r="L20" s="68"/>
      <c r="M20" s="42"/>
      <c r="N20" s="40">
        <v>8</v>
      </c>
      <c r="O20" s="40">
        <v>2</v>
      </c>
      <c r="P20" s="40">
        <v>3</v>
      </c>
      <c r="Q20" s="42" t="s">
        <v>2357</v>
      </c>
      <c r="R20" s="39">
        <v>3</v>
      </c>
      <c r="S20" s="42" t="s">
        <v>2362</v>
      </c>
      <c r="T20" s="39">
        <v>3</v>
      </c>
      <c r="U20" s="42" t="s">
        <v>1940</v>
      </c>
      <c r="V20" s="39">
        <v>2</v>
      </c>
      <c r="W20" s="42" t="s">
        <v>1944</v>
      </c>
      <c r="X20" s="39">
        <v>3</v>
      </c>
      <c r="Y20" s="41">
        <f>AVERAGE(R20,T20,V20,X20)</f>
        <v>2.75</v>
      </c>
      <c r="Z20" s="39" t="str">
        <f t="shared" ref="Z20:Z132" si="0">IF(AND(Y20&gt;=0,Y20&lt;=0.5),"BAIK SEKALI",IF(AND(Y20&gt;0.6,Y20&lt;=1.5),"BAIK",IF(AND(Y20&gt;1.5,Y20&lt;=2.5),"SEDANG",IF(AND(Y20&gt;2.5,Y20&lt;=3.5),"RUSAK RINGAN",IF(AND(Y20&gt;3.6,Y20&lt;=4.5),"KRITIS",IF(AND(Y20&gt;4.6,Y20&lt;=5),"RUNTUH"))))))</f>
        <v>RUSAK RINGAN</v>
      </c>
      <c r="AA20" s="42" t="str">
        <f t="shared" ref="AA20:AA132" si="1">IF(AND(Y20&gt;=0,Y20&lt;=0.5),"PEMELIHARAAN RUTIN",IF(AND(Y20&gt;0.06,Y20&lt;=1.5),"PEMELIHARAAN RUTIN *)",IF(AND(Y20&gt;1.5,Y20&lt;=2.5),"PERBAIKAN/REHABILITASI",IF(AND(Y20&gt;2.5,Y20&lt;=3.5),"REHABILITASI",IF(AND(Y20&gt;3.5,Y20&lt;=4.5),"PENGGANTIAN",IF(AND(Y20&gt;4.6,Y20&lt;=5),"PEMBANGUNAN JEMBATAN BARU",0))))))</f>
        <v>REHABILITASI</v>
      </c>
    </row>
    <row r="21" spans="2:29" x14ac:dyDescent="0.3">
      <c r="B21" s="39">
        <v>8</v>
      </c>
      <c r="C21" s="39">
        <v>34</v>
      </c>
      <c r="D21" s="39">
        <v>225</v>
      </c>
      <c r="E21" s="42" t="s">
        <v>1971</v>
      </c>
      <c r="F21" s="70" t="s">
        <v>2171</v>
      </c>
      <c r="G21" s="68"/>
      <c r="H21" s="68">
        <v>-0.18978800000000001</v>
      </c>
      <c r="I21" s="69">
        <v>115.711566</v>
      </c>
      <c r="J21" s="39" t="s">
        <v>2382</v>
      </c>
      <c r="K21" s="39"/>
      <c r="L21" s="42"/>
      <c r="M21" s="42"/>
      <c r="N21" s="40">
        <v>18.2</v>
      </c>
      <c r="O21" s="40">
        <v>6</v>
      </c>
      <c r="P21" s="40">
        <v>1</v>
      </c>
      <c r="Q21" s="42" t="s">
        <v>2357</v>
      </c>
      <c r="R21" s="39">
        <v>4</v>
      </c>
      <c r="S21" s="42" t="s">
        <v>2362</v>
      </c>
      <c r="T21" s="39">
        <v>3</v>
      </c>
      <c r="U21" s="42" t="s">
        <v>1940</v>
      </c>
      <c r="V21" s="39">
        <v>2</v>
      </c>
      <c r="W21" s="42" t="s">
        <v>1944</v>
      </c>
      <c r="X21" s="39">
        <v>3</v>
      </c>
      <c r="Y21" s="41">
        <f>AVERAGE(R21,T21,V21,X21)</f>
        <v>3</v>
      </c>
      <c r="Z21" s="39" t="str">
        <f t="shared" si="0"/>
        <v>RUSAK RINGAN</v>
      </c>
      <c r="AA21" s="42" t="str">
        <f t="shared" si="1"/>
        <v>REHABILITASI</v>
      </c>
    </row>
    <row r="22" spans="2:29" x14ac:dyDescent="0.3">
      <c r="B22" s="39"/>
      <c r="C22" s="39"/>
      <c r="D22" s="39"/>
      <c r="E22" s="42"/>
      <c r="F22" s="70" t="s">
        <v>2172</v>
      </c>
      <c r="G22" s="68"/>
      <c r="H22" s="68">
        <v>-0.17526800000000001</v>
      </c>
      <c r="I22" s="69">
        <v>115.69846200000001</v>
      </c>
      <c r="J22" s="39" t="s">
        <v>2383</v>
      </c>
      <c r="K22" s="39"/>
      <c r="L22" s="42"/>
      <c r="M22" s="42"/>
      <c r="N22" s="40">
        <v>10.199999999999999</v>
      </c>
      <c r="O22" s="40">
        <v>5.8</v>
      </c>
      <c r="P22" s="40">
        <v>4</v>
      </c>
      <c r="Q22" s="42" t="s">
        <v>2357</v>
      </c>
      <c r="R22" s="39">
        <v>2</v>
      </c>
      <c r="S22" s="42" t="s">
        <v>2362</v>
      </c>
      <c r="T22" s="39">
        <v>3</v>
      </c>
      <c r="U22" s="42" t="s">
        <v>1940</v>
      </c>
      <c r="V22" s="39">
        <v>2</v>
      </c>
      <c r="W22" s="42" t="s">
        <v>1944</v>
      </c>
      <c r="X22" s="39">
        <v>2</v>
      </c>
      <c r="Y22" s="41">
        <f>AVERAGE(R22,T22,V22,X22)</f>
        <v>2.25</v>
      </c>
      <c r="Z22" s="39" t="str">
        <f t="shared" ref="Z22:Z23" si="2">IF(AND(Y22&gt;=0,Y22&lt;=0.5),"BAIK SEKALI",IF(AND(Y22&gt;0.6,Y22&lt;=1.5),"BAIK",IF(AND(Y22&gt;1.5,Y22&lt;=2.5),"SEDANG",IF(AND(Y22&gt;2.5,Y22&lt;=3.5),"RUSAK RINGAN",IF(AND(Y22&gt;3.6,Y22&lt;=4.5),"KRITIS",IF(AND(Y22&gt;4.6,Y22&lt;=5),"RUNTUH"))))))</f>
        <v>SEDANG</v>
      </c>
      <c r="AA22" s="42" t="str">
        <f t="shared" ref="AA22:AA23" si="3">IF(AND(Y22&gt;=0,Y22&lt;=0.5),"PEMELIHARAAN RUTIN",IF(AND(Y22&gt;0.06,Y22&lt;=1.5),"PEMELIHARAAN RUTIN *)",IF(AND(Y22&gt;1.5,Y22&lt;=2.5),"PERBAIKAN/REHABILITASI",IF(AND(Y22&gt;2.5,Y22&lt;=3.5),"REHABILITASI",IF(AND(Y22&gt;3.5,Y22&lt;=4.5),"PENGGANTIAN",IF(AND(Y22&gt;4.6,Y22&lt;=5),"PEMBANGUNAN JEMBATAN BARU",0))))))</f>
        <v>PERBAIKAN/REHABILITASI</v>
      </c>
    </row>
    <row r="23" spans="2:29" x14ac:dyDescent="0.3">
      <c r="B23" s="39"/>
      <c r="C23" s="39"/>
      <c r="D23" s="39"/>
      <c r="E23" s="42"/>
      <c r="F23" s="70" t="s">
        <v>2173</v>
      </c>
      <c r="G23" s="68"/>
      <c r="H23" s="68">
        <v>-0.169238</v>
      </c>
      <c r="I23" s="68">
        <v>-115.689132</v>
      </c>
      <c r="J23" s="39" t="s">
        <v>2384</v>
      </c>
      <c r="K23" s="39"/>
      <c r="L23" s="42"/>
      <c r="M23" s="42"/>
      <c r="N23" s="40">
        <v>10.199999999999999</v>
      </c>
      <c r="O23" s="40">
        <v>5.5</v>
      </c>
      <c r="P23" s="40">
        <v>5</v>
      </c>
      <c r="Q23" s="42" t="s">
        <v>2357</v>
      </c>
      <c r="R23" s="39">
        <v>2</v>
      </c>
      <c r="S23" s="42" t="s">
        <v>2362</v>
      </c>
      <c r="T23" s="39">
        <v>2</v>
      </c>
      <c r="U23" s="42" t="s">
        <v>1940</v>
      </c>
      <c r="V23" s="39">
        <v>2</v>
      </c>
      <c r="W23" s="42" t="s">
        <v>1944</v>
      </c>
      <c r="X23" s="39">
        <v>2</v>
      </c>
      <c r="Y23" s="41">
        <f>AVERAGE(R23,T23,V23,X23)</f>
        <v>2</v>
      </c>
      <c r="Z23" s="39" t="str">
        <f t="shared" si="2"/>
        <v>SEDANG</v>
      </c>
      <c r="AA23" s="42" t="str">
        <f t="shared" si="3"/>
        <v>PERBAIKAN/REHABILITASI</v>
      </c>
    </row>
    <row r="24" spans="2:29" x14ac:dyDescent="0.3">
      <c r="B24" s="39"/>
      <c r="C24" s="39"/>
      <c r="D24" s="39"/>
      <c r="E24" s="42"/>
      <c r="F24" s="70" t="s">
        <v>2385</v>
      </c>
      <c r="G24" s="68"/>
      <c r="H24" s="68">
        <v>-0.169185</v>
      </c>
      <c r="I24" s="69">
        <v>115.688194</v>
      </c>
      <c r="J24" s="39" t="s">
        <v>2387</v>
      </c>
      <c r="K24" s="39"/>
      <c r="L24" s="42"/>
      <c r="M24" s="42"/>
      <c r="N24" s="40">
        <v>12.8</v>
      </c>
      <c r="O24" s="40">
        <v>5.7</v>
      </c>
      <c r="P24" s="40">
        <v>4</v>
      </c>
      <c r="Q24" s="42"/>
      <c r="R24" s="39"/>
      <c r="S24" s="42"/>
      <c r="T24" s="39"/>
      <c r="U24" s="42"/>
      <c r="V24" s="39"/>
      <c r="W24" s="42"/>
      <c r="X24" s="39"/>
      <c r="Y24" s="41"/>
      <c r="Z24" s="39"/>
      <c r="AA24" s="42"/>
    </row>
    <row r="25" spans="2:29" x14ac:dyDescent="0.3">
      <c r="B25" s="39"/>
      <c r="C25" s="39"/>
      <c r="D25" s="39"/>
      <c r="E25" s="42"/>
      <c r="F25" s="70" t="s">
        <v>2386</v>
      </c>
      <c r="G25" s="68"/>
      <c r="H25" s="68">
        <v>-0.16957800000000001</v>
      </c>
      <c r="I25" s="69">
        <v>115.68471700000001</v>
      </c>
      <c r="J25" s="39" t="s">
        <v>2388</v>
      </c>
      <c r="K25" s="39"/>
      <c r="L25" s="42"/>
      <c r="M25" s="42"/>
      <c r="N25" s="40">
        <v>23.8</v>
      </c>
      <c r="O25" s="40">
        <v>7</v>
      </c>
      <c r="P25" s="40">
        <v>1</v>
      </c>
      <c r="Q25" s="42"/>
      <c r="R25" s="39"/>
      <c r="S25" s="42"/>
      <c r="T25" s="39"/>
      <c r="U25" s="42"/>
      <c r="V25" s="39"/>
      <c r="W25" s="42"/>
      <c r="X25" s="39"/>
      <c r="Y25" s="41"/>
      <c r="Z25" s="39"/>
      <c r="AA25" s="42"/>
    </row>
    <row r="26" spans="2:29" x14ac:dyDescent="0.3">
      <c r="B26" s="39">
        <v>9</v>
      </c>
      <c r="C26" s="39">
        <v>34</v>
      </c>
      <c r="D26" s="39">
        <v>226</v>
      </c>
      <c r="E26" s="42" t="s">
        <v>3053</v>
      </c>
      <c r="F26" s="70"/>
      <c r="G26" s="68"/>
      <c r="H26" s="68"/>
      <c r="I26" s="69"/>
      <c r="J26" s="39"/>
      <c r="K26" s="39"/>
      <c r="L26" s="42"/>
      <c r="M26" s="42"/>
      <c r="N26" s="40"/>
      <c r="O26" s="40"/>
      <c r="P26" s="40"/>
      <c r="Q26" s="42"/>
      <c r="R26" s="39"/>
      <c r="S26" s="42"/>
      <c r="T26" s="39"/>
      <c r="U26" s="42"/>
      <c r="V26" s="39"/>
      <c r="W26" s="42"/>
      <c r="X26" s="39"/>
      <c r="Y26" s="41"/>
      <c r="Z26" s="39"/>
      <c r="AA26" s="42"/>
    </row>
    <row r="27" spans="2:29" x14ac:dyDescent="0.3">
      <c r="B27" s="39">
        <v>10</v>
      </c>
      <c r="C27" s="39">
        <v>34</v>
      </c>
      <c r="D27" s="39">
        <v>227</v>
      </c>
      <c r="E27" s="42" t="s">
        <v>1972</v>
      </c>
      <c r="F27" s="70" t="s">
        <v>2174</v>
      </c>
      <c r="G27" s="68" t="s">
        <v>2175</v>
      </c>
      <c r="H27" s="68"/>
      <c r="I27" s="68"/>
      <c r="J27" s="39"/>
      <c r="K27" s="39"/>
      <c r="L27" s="42"/>
      <c r="M27" s="42"/>
      <c r="N27" s="40">
        <v>12</v>
      </c>
      <c r="O27" s="40">
        <v>4</v>
      </c>
      <c r="P27" s="40">
        <v>4</v>
      </c>
      <c r="Q27" s="42" t="s">
        <v>2357</v>
      </c>
      <c r="R27" s="39">
        <v>2</v>
      </c>
      <c r="S27" s="42" t="s">
        <v>2362</v>
      </c>
      <c r="T27" s="39">
        <v>2</v>
      </c>
      <c r="U27" s="42" t="s">
        <v>1940</v>
      </c>
      <c r="V27" s="39" t="s">
        <v>1940</v>
      </c>
      <c r="W27" s="42" t="s">
        <v>1944</v>
      </c>
      <c r="X27" s="39">
        <v>2</v>
      </c>
      <c r="Y27" s="41">
        <f>AVERAGE(R27,T27,V27,X27)</f>
        <v>2</v>
      </c>
      <c r="Z27" s="39" t="str">
        <f t="shared" si="0"/>
        <v>SEDANG</v>
      </c>
      <c r="AA27" s="42" t="str">
        <f t="shared" si="1"/>
        <v>PERBAIKAN/REHABILITASI</v>
      </c>
    </row>
    <row r="28" spans="2:29" x14ac:dyDescent="0.3">
      <c r="B28" s="39">
        <v>11</v>
      </c>
      <c r="C28" s="39">
        <v>34</v>
      </c>
      <c r="D28" s="39">
        <v>228</v>
      </c>
      <c r="E28" s="42" t="s">
        <v>1973</v>
      </c>
      <c r="F28" s="70"/>
      <c r="G28" s="68"/>
      <c r="H28" s="68"/>
      <c r="I28" s="68"/>
      <c r="J28" s="39"/>
      <c r="K28" s="39"/>
      <c r="L28" s="42"/>
      <c r="M28" s="42"/>
      <c r="N28" s="40"/>
      <c r="O28" s="40"/>
      <c r="P28" s="40"/>
      <c r="Q28" s="42"/>
      <c r="R28" s="39"/>
      <c r="S28" s="42"/>
      <c r="T28" s="39"/>
      <c r="U28" s="42"/>
      <c r="V28" s="39"/>
      <c r="W28" s="42"/>
      <c r="X28" s="39"/>
      <c r="Y28" s="41"/>
      <c r="Z28" s="39"/>
      <c r="AA28" s="42"/>
    </row>
    <row r="29" spans="2:29" s="51" customFormat="1" x14ac:dyDescent="0.3">
      <c r="B29" s="39">
        <v>12</v>
      </c>
      <c r="C29" s="43">
        <v>34</v>
      </c>
      <c r="D29" s="43">
        <v>229</v>
      </c>
      <c r="E29" s="50" t="s">
        <v>1974</v>
      </c>
      <c r="F29" s="71" t="s">
        <v>2176</v>
      </c>
      <c r="G29" s="72" t="s">
        <v>2177</v>
      </c>
      <c r="H29" s="72">
        <v>-0.22905200000000001</v>
      </c>
      <c r="I29" s="69">
        <v>115.70226700000001</v>
      </c>
      <c r="J29" s="43" t="s">
        <v>2393</v>
      </c>
      <c r="K29" s="43"/>
      <c r="L29" s="50"/>
      <c r="M29" s="50"/>
      <c r="N29" s="48">
        <v>80.599999999999994</v>
      </c>
      <c r="O29" s="48">
        <v>10.4</v>
      </c>
      <c r="P29" s="48">
        <v>3</v>
      </c>
      <c r="Q29" s="50" t="s">
        <v>2358</v>
      </c>
      <c r="R29" s="43">
        <v>1</v>
      </c>
      <c r="S29" s="50" t="s">
        <v>2363</v>
      </c>
      <c r="T29" s="43">
        <v>1</v>
      </c>
      <c r="U29" s="50" t="s">
        <v>2364</v>
      </c>
      <c r="V29" s="43">
        <v>1</v>
      </c>
      <c r="W29" s="50" t="s">
        <v>1945</v>
      </c>
      <c r="X29" s="43">
        <v>1</v>
      </c>
      <c r="Y29" s="41">
        <f>AVERAGE(R29,T29,V29,X29)</f>
        <v>1</v>
      </c>
      <c r="Z29" s="43" t="str">
        <f t="shared" si="0"/>
        <v>BAIK</v>
      </c>
      <c r="AA29" s="50" t="str">
        <f t="shared" si="1"/>
        <v>PEMELIHARAAN RUTIN *)</v>
      </c>
      <c r="AC29" s="32"/>
    </row>
    <row r="30" spans="2:29" s="51" customFormat="1" x14ac:dyDescent="0.3">
      <c r="B30" s="43"/>
      <c r="C30" s="43"/>
      <c r="D30" s="43"/>
      <c r="E30" s="50"/>
      <c r="F30" s="71" t="s">
        <v>2178</v>
      </c>
      <c r="G30" s="72" t="s">
        <v>2179</v>
      </c>
      <c r="H30" s="72">
        <v>-0.229104</v>
      </c>
      <c r="I30" s="69">
        <v>115.702071</v>
      </c>
      <c r="J30" s="43" t="s">
        <v>2393</v>
      </c>
      <c r="K30" s="43"/>
      <c r="L30" s="50"/>
      <c r="M30" s="50"/>
      <c r="N30" s="48">
        <v>80.599999999999994</v>
      </c>
      <c r="O30" s="48">
        <v>10.4</v>
      </c>
      <c r="P30" s="48">
        <v>3</v>
      </c>
      <c r="Q30" s="50" t="s">
        <v>2358</v>
      </c>
      <c r="R30" s="43">
        <v>1</v>
      </c>
      <c r="S30" s="50" t="s">
        <v>2363</v>
      </c>
      <c r="T30" s="43">
        <v>1</v>
      </c>
      <c r="U30" s="50" t="s">
        <v>2364</v>
      </c>
      <c r="V30" s="43">
        <v>1</v>
      </c>
      <c r="W30" s="50" t="s">
        <v>1945</v>
      </c>
      <c r="X30" s="43">
        <v>1</v>
      </c>
      <c r="Y30" s="41">
        <f>AVERAGE(R30,T30,V30,X30)</f>
        <v>1</v>
      </c>
      <c r="Z30" s="43" t="str">
        <f t="shared" ref="Z30" si="4">IF(AND(Y30&gt;=0,Y30&lt;=0.5),"BAIK SEKALI",IF(AND(Y30&gt;0.6,Y30&lt;=1.5),"BAIK",IF(AND(Y30&gt;1.5,Y30&lt;=2.5),"SEDANG",IF(AND(Y30&gt;2.5,Y30&lt;=3.5),"RUSAK RINGAN",IF(AND(Y30&gt;3.6,Y30&lt;=4.5),"KRITIS",IF(AND(Y30&gt;4.6,Y30&lt;=5),"RUNTUH"))))))</f>
        <v>BAIK</v>
      </c>
      <c r="AA30" s="50" t="str">
        <f t="shared" ref="AA30" si="5">IF(AND(Y30&gt;=0,Y30&lt;=0.5),"PEMELIHARAAN RUTIN",IF(AND(Y30&gt;0.06,Y30&lt;=1.5),"PEMELIHARAAN RUTIN *)",IF(AND(Y30&gt;1.5,Y30&lt;=2.5),"PERBAIKAN/REHABILITASI",IF(AND(Y30&gt;2.5,Y30&lt;=3.5),"REHABILITASI",IF(AND(Y30&gt;3.5,Y30&lt;=4.5),"PENGGANTIAN",IF(AND(Y30&gt;4.6,Y30&lt;=5),"PEMBANGUNAN JEMBATAN BARU",0))))))</f>
        <v>PEMELIHARAAN RUTIN *)</v>
      </c>
      <c r="AC30" s="32"/>
    </row>
    <row r="31" spans="2:29" x14ac:dyDescent="0.3">
      <c r="B31" s="39">
        <v>13</v>
      </c>
      <c r="C31" s="39">
        <v>34</v>
      </c>
      <c r="D31" s="39">
        <v>230</v>
      </c>
      <c r="E31" s="42" t="s">
        <v>1975</v>
      </c>
      <c r="F31" s="70"/>
      <c r="G31" s="68"/>
      <c r="H31" s="68"/>
      <c r="I31" s="68"/>
      <c r="J31" s="39"/>
      <c r="K31" s="39"/>
      <c r="L31" s="42"/>
      <c r="M31" s="42"/>
      <c r="N31" s="40"/>
      <c r="O31" s="40"/>
      <c r="P31" s="40"/>
      <c r="Q31" s="42"/>
      <c r="R31" s="39"/>
      <c r="S31" s="42"/>
      <c r="T31" s="39"/>
      <c r="U31" s="42"/>
      <c r="V31" s="39"/>
      <c r="W31" s="42"/>
      <c r="X31" s="39"/>
      <c r="Y31" s="41"/>
      <c r="Z31" s="39"/>
      <c r="AA31" s="42"/>
    </row>
    <row r="32" spans="2:29" x14ac:dyDescent="0.3">
      <c r="B32" s="39">
        <v>14</v>
      </c>
      <c r="C32" s="39">
        <v>34</v>
      </c>
      <c r="D32" s="39">
        <v>231</v>
      </c>
      <c r="E32" s="42" t="s">
        <v>1976</v>
      </c>
      <c r="F32" s="70" t="s">
        <v>2180</v>
      </c>
      <c r="G32" s="68"/>
      <c r="H32" s="68">
        <v>-0.200239</v>
      </c>
      <c r="I32" s="69">
        <v>115.64734</v>
      </c>
      <c r="J32" s="39" t="s">
        <v>2394</v>
      </c>
      <c r="K32" s="39"/>
      <c r="L32" s="42"/>
      <c r="M32" s="42"/>
      <c r="N32" s="40">
        <v>7.5</v>
      </c>
      <c r="O32" s="40">
        <v>4</v>
      </c>
      <c r="P32" s="40">
        <v>4</v>
      </c>
      <c r="Q32" s="42" t="s">
        <v>2357</v>
      </c>
      <c r="R32" s="39">
        <v>1</v>
      </c>
      <c r="S32" s="42" t="s">
        <v>2362</v>
      </c>
      <c r="T32" s="39">
        <v>1</v>
      </c>
      <c r="U32" s="42" t="s">
        <v>1940</v>
      </c>
      <c r="V32" s="39">
        <v>1</v>
      </c>
      <c r="W32" s="42" t="s">
        <v>1944</v>
      </c>
      <c r="X32" s="39">
        <v>1</v>
      </c>
      <c r="Y32" s="41">
        <f>AVERAGE(R32,T32,V32,X32)</f>
        <v>1</v>
      </c>
      <c r="Z32" s="39" t="str">
        <f t="shared" si="0"/>
        <v>BAIK</v>
      </c>
      <c r="AA32" s="42" t="str">
        <f t="shared" si="1"/>
        <v>PEMELIHARAAN RUTIN *)</v>
      </c>
    </row>
    <row r="33" spans="2:29" x14ac:dyDescent="0.3">
      <c r="B33" s="39"/>
      <c r="C33" s="39"/>
      <c r="D33" s="39"/>
      <c r="E33" s="42"/>
      <c r="F33" s="70" t="s">
        <v>2181</v>
      </c>
      <c r="G33" s="68"/>
      <c r="H33" s="68">
        <v>-0.20668600000000001</v>
      </c>
      <c r="I33" s="69">
        <v>115.661421</v>
      </c>
      <c r="J33" s="39" t="s">
        <v>2396</v>
      </c>
      <c r="K33" s="39"/>
      <c r="L33" s="42"/>
      <c r="M33" s="42"/>
      <c r="N33" s="40">
        <v>7.7</v>
      </c>
      <c r="O33" s="40">
        <v>3.3</v>
      </c>
      <c r="P33" s="40">
        <v>3</v>
      </c>
      <c r="Q33" s="42" t="s">
        <v>2357</v>
      </c>
      <c r="R33" s="39">
        <v>1</v>
      </c>
      <c r="S33" s="42" t="s">
        <v>2362</v>
      </c>
      <c r="T33" s="39">
        <v>1</v>
      </c>
      <c r="U33" s="42" t="s">
        <v>1940</v>
      </c>
      <c r="V33" s="39">
        <v>1</v>
      </c>
      <c r="W33" s="42" t="s">
        <v>1944</v>
      </c>
      <c r="X33" s="39">
        <v>1</v>
      </c>
      <c r="Y33" s="41">
        <f>AVERAGE(R33,T33,V33,X33)</f>
        <v>1</v>
      </c>
      <c r="Z33" s="39" t="str">
        <f t="shared" ref="Z33" si="6">IF(AND(Y33&gt;=0,Y33&lt;=0.5),"BAIK SEKALI",IF(AND(Y33&gt;0.6,Y33&lt;=1.5),"BAIK",IF(AND(Y33&gt;1.5,Y33&lt;=2.5),"SEDANG",IF(AND(Y33&gt;2.5,Y33&lt;=3.5),"RUSAK RINGAN",IF(AND(Y33&gt;3.6,Y33&lt;=4.5),"KRITIS",IF(AND(Y33&gt;4.6,Y33&lt;=5),"RUNTUH"))))))</f>
        <v>BAIK</v>
      </c>
      <c r="AA33" s="42" t="str">
        <f t="shared" ref="AA33" si="7">IF(AND(Y33&gt;=0,Y33&lt;=0.5),"PEMELIHARAAN RUTIN",IF(AND(Y33&gt;0.06,Y33&lt;=1.5),"PEMELIHARAAN RUTIN *)",IF(AND(Y33&gt;1.5,Y33&lt;=2.5),"PERBAIKAN/REHABILITASI",IF(AND(Y33&gt;2.5,Y33&lt;=3.5),"REHABILITASI",IF(AND(Y33&gt;3.5,Y33&lt;=4.5),"PENGGANTIAN",IF(AND(Y33&gt;4.6,Y33&lt;=5),"PEMBANGUNAN JEMBATAN BARU",0))))))</f>
        <v>PEMELIHARAAN RUTIN *)</v>
      </c>
    </row>
    <row r="34" spans="2:29" x14ac:dyDescent="0.3">
      <c r="B34" s="39"/>
      <c r="C34" s="39"/>
      <c r="D34" s="39"/>
      <c r="E34" s="42"/>
      <c r="F34" s="70" t="s">
        <v>2395</v>
      </c>
      <c r="G34" s="68"/>
      <c r="H34" s="68">
        <v>-0.20483499999999999</v>
      </c>
      <c r="I34" s="69">
        <v>115.665447</v>
      </c>
      <c r="J34" s="39" t="s">
        <v>2397</v>
      </c>
      <c r="K34" s="39"/>
      <c r="L34" s="42"/>
      <c r="M34" s="42"/>
      <c r="N34" s="40">
        <v>13.5</v>
      </c>
      <c r="O34" s="40">
        <v>3.3</v>
      </c>
      <c r="P34" s="40">
        <v>7</v>
      </c>
      <c r="Q34" s="42"/>
      <c r="R34" s="39"/>
      <c r="S34" s="42"/>
      <c r="T34" s="39"/>
      <c r="U34" s="42"/>
      <c r="V34" s="39"/>
      <c r="W34" s="42"/>
      <c r="X34" s="39"/>
      <c r="Y34" s="41"/>
      <c r="Z34" s="39"/>
      <c r="AA34" s="42"/>
    </row>
    <row r="35" spans="2:29" x14ac:dyDescent="0.3">
      <c r="B35" s="39">
        <v>15</v>
      </c>
      <c r="C35" s="39">
        <v>34</v>
      </c>
      <c r="D35" s="39">
        <v>232</v>
      </c>
      <c r="E35" s="42" t="s">
        <v>1977</v>
      </c>
      <c r="F35" s="70"/>
      <c r="G35" s="68"/>
      <c r="H35" s="68"/>
      <c r="I35" s="68"/>
      <c r="J35" s="39"/>
      <c r="K35" s="39"/>
      <c r="L35" s="42"/>
      <c r="M35" s="42"/>
      <c r="N35" s="40"/>
      <c r="O35" s="40"/>
      <c r="P35" s="40"/>
      <c r="Q35" s="42"/>
      <c r="R35" s="39"/>
      <c r="S35" s="42"/>
      <c r="T35" s="39"/>
      <c r="U35" s="42"/>
      <c r="V35" s="39"/>
      <c r="W35" s="42"/>
      <c r="X35" s="39"/>
      <c r="Y35" s="41"/>
      <c r="Z35" s="39"/>
      <c r="AA35" s="42"/>
    </row>
    <row r="36" spans="2:29" x14ac:dyDescent="0.3">
      <c r="B36" s="39">
        <v>16</v>
      </c>
      <c r="C36" s="39">
        <v>34</v>
      </c>
      <c r="D36" s="39">
        <v>233</v>
      </c>
      <c r="E36" s="42" t="s">
        <v>1978</v>
      </c>
      <c r="F36" s="70"/>
      <c r="G36" s="68"/>
      <c r="H36" s="68"/>
      <c r="I36" s="68"/>
      <c r="J36" s="39"/>
      <c r="K36" s="39"/>
      <c r="L36" s="42"/>
      <c r="M36" s="42"/>
      <c r="N36" s="40"/>
      <c r="O36" s="40"/>
      <c r="P36" s="40"/>
      <c r="Q36" s="42"/>
      <c r="R36" s="39"/>
      <c r="S36" s="42"/>
      <c r="T36" s="39"/>
      <c r="U36" s="42"/>
      <c r="V36" s="39"/>
      <c r="W36" s="42"/>
      <c r="X36" s="39"/>
      <c r="Y36" s="41"/>
      <c r="Z36" s="39"/>
      <c r="AA36" s="42"/>
    </row>
    <row r="37" spans="2:29" x14ac:dyDescent="0.3">
      <c r="B37" s="39">
        <v>17</v>
      </c>
      <c r="C37" s="39">
        <v>34</v>
      </c>
      <c r="D37" s="39">
        <v>234</v>
      </c>
      <c r="E37" s="42" t="s">
        <v>1979</v>
      </c>
      <c r="F37" s="70"/>
      <c r="G37" s="68"/>
      <c r="H37" s="68"/>
      <c r="I37" s="68"/>
      <c r="J37" s="39"/>
      <c r="K37" s="39"/>
      <c r="L37" s="42"/>
      <c r="M37" s="42"/>
      <c r="N37" s="40"/>
      <c r="O37" s="40"/>
      <c r="P37" s="40"/>
      <c r="Q37" s="42"/>
      <c r="R37" s="39"/>
      <c r="S37" s="42"/>
      <c r="T37" s="39"/>
      <c r="U37" s="42"/>
      <c r="V37" s="39"/>
      <c r="W37" s="42"/>
      <c r="X37" s="39"/>
      <c r="Y37" s="41"/>
      <c r="Z37" s="39"/>
      <c r="AA37" s="42"/>
    </row>
    <row r="38" spans="2:29" s="51" customFormat="1" x14ac:dyDescent="0.3">
      <c r="B38" s="39">
        <v>18</v>
      </c>
      <c r="C38" s="43">
        <v>34</v>
      </c>
      <c r="D38" s="43">
        <v>235</v>
      </c>
      <c r="E38" s="50" t="s">
        <v>1980</v>
      </c>
      <c r="F38" s="71"/>
      <c r="G38" s="72"/>
      <c r="H38" s="72"/>
      <c r="I38" s="72"/>
      <c r="J38" s="43"/>
      <c r="K38" s="43"/>
      <c r="L38" s="50"/>
      <c r="M38" s="50"/>
      <c r="N38" s="48"/>
      <c r="O38" s="48"/>
      <c r="P38" s="48"/>
      <c r="Q38" s="50"/>
      <c r="R38" s="43"/>
      <c r="S38" s="50"/>
      <c r="T38" s="43"/>
      <c r="U38" s="50"/>
      <c r="V38" s="43"/>
      <c r="W38" s="50"/>
      <c r="X38" s="43"/>
      <c r="Y38" s="41"/>
      <c r="Z38" s="43"/>
      <c r="AA38" s="50"/>
      <c r="AC38" s="32"/>
    </row>
    <row r="39" spans="2:29" s="51" customFormat="1" ht="28.2" customHeight="1" x14ac:dyDescent="0.3">
      <c r="B39" s="39">
        <v>19</v>
      </c>
      <c r="C39" s="43">
        <v>34</v>
      </c>
      <c r="D39" s="43">
        <v>236</v>
      </c>
      <c r="E39" s="61" t="s">
        <v>1981</v>
      </c>
      <c r="F39" s="71"/>
      <c r="G39" s="72"/>
      <c r="H39" s="72"/>
      <c r="I39" s="72"/>
      <c r="J39" s="43"/>
      <c r="K39" s="43"/>
      <c r="L39" s="50"/>
      <c r="M39" s="50"/>
      <c r="N39" s="48"/>
      <c r="O39" s="48"/>
      <c r="P39" s="48"/>
      <c r="Q39" s="50"/>
      <c r="R39" s="43"/>
      <c r="S39" s="50"/>
      <c r="T39" s="43"/>
      <c r="U39" s="50"/>
      <c r="V39" s="43"/>
      <c r="W39" s="50"/>
      <c r="X39" s="43"/>
      <c r="Y39" s="41"/>
      <c r="Z39" s="43"/>
      <c r="AA39" s="50"/>
      <c r="AC39" s="32"/>
    </row>
    <row r="40" spans="2:29" x14ac:dyDescent="0.3">
      <c r="B40" s="39">
        <v>20</v>
      </c>
      <c r="C40" s="39">
        <v>34</v>
      </c>
      <c r="D40" s="39">
        <v>237</v>
      </c>
      <c r="E40" s="42" t="s">
        <v>1982</v>
      </c>
      <c r="F40" s="70"/>
      <c r="G40" s="68"/>
      <c r="H40" s="68"/>
      <c r="I40" s="68"/>
      <c r="J40" s="39"/>
      <c r="K40" s="39"/>
      <c r="L40" s="42"/>
      <c r="M40" s="42"/>
      <c r="N40" s="40"/>
      <c r="O40" s="40"/>
      <c r="P40" s="40"/>
      <c r="Q40" s="42"/>
      <c r="R40" s="39"/>
      <c r="S40" s="42"/>
      <c r="T40" s="39"/>
      <c r="U40" s="42"/>
      <c r="V40" s="39"/>
      <c r="W40" s="42"/>
      <c r="X40" s="39"/>
      <c r="Y40" s="41"/>
      <c r="Z40" s="39"/>
      <c r="AA40" s="42"/>
    </row>
    <row r="41" spans="2:29" x14ac:dyDescent="0.3">
      <c r="B41" s="39">
        <v>21</v>
      </c>
      <c r="C41" s="39">
        <v>34</v>
      </c>
      <c r="D41" s="39">
        <v>238</v>
      </c>
      <c r="E41" s="42" t="s">
        <v>1983</v>
      </c>
      <c r="F41" s="70"/>
      <c r="G41" s="68"/>
      <c r="H41" s="68"/>
      <c r="I41" s="68"/>
      <c r="J41" s="39"/>
      <c r="K41" s="39"/>
      <c r="L41" s="42"/>
      <c r="M41" s="42"/>
      <c r="N41" s="40"/>
      <c r="O41" s="40"/>
      <c r="P41" s="40"/>
      <c r="Q41" s="42"/>
      <c r="R41" s="39"/>
      <c r="S41" s="42"/>
      <c r="T41" s="39"/>
      <c r="U41" s="42"/>
      <c r="V41" s="39"/>
      <c r="W41" s="42"/>
      <c r="X41" s="39"/>
      <c r="Y41" s="41"/>
      <c r="Z41" s="39"/>
      <c r="AA41" s="42"/>
    </row>
    <row r="42" spans="2:29" s="51" customFormat="1" x14ac:dyDescent="0.3">
      <c r="B42" s="39">
        <v>22</v>
      </c>
      <c r="C42" s="43">
        <v>34</v>
      </c>
      <c r="D42" s="43">
        <v>239</v>
      </c>
      <c r="E42" s="50" t="s">
        <v>1984</v>
      </c>
      <c r="F42" s="71"/>
      <c r="G42" s="72"/>
      <c r="H42" s="72"/>
      <c r="I42" s="72"/>
      <c r="J42" s="43"/>
      <c r="K42" s="43"/>
      <c r="L42" s="50"/>
      <c r="M42" s="50"/>
      <c r="N42" s="48"/>
      <c r="O42" s="48"/>
      <c r="P42" s="48"/>
      <c r="Q42" s="50"/>
      <c r="R42" s="43"/>
      <c r="S42" s="50"/>
      <c r="T42" s="43"/>
      <c r="U42" s="50"/>
      <c r="V42" s="43"/>
      <c r="W42" s="50"/>
      <c r="X42" s="43"/>
      <c r="Y42" s="41"/>
      <c r="Z42" s="43"/>
      <c r="AA42" s="50"/>
      <c r="AC42" s="32"/>
    </row>
    <row r="43" spans="2:29" x14ac:dyDescent="0.3">
      <c r="B43" s="39">
        <v>23</v>
      </c>
      <c r="C43" s="39">
        <v>34</v>
      </c>
      <c r="D43" s="39">
        <v>240</v>
      </c>
      <c r="E43" s="42" t="s">
        <v>1985</v>
      </c>
      <c r="F43" s="70" t="s">
        <v>2182</v>
      </c>
      <c r="G43" s="68" t="s">
        <v>2183</v>
      </c>
      <c r="H43" s="68">
        <v>-0.242566</v>
      </c>
      <c r="I43" s="69">
        <v>115.702951</v>
      </c>
      <c r="J43" s="39" t="s">
        <v>2398</v>
      </c>
      <c r="K43" s="39"/>
      <c r="L43" s="42"/>
      <c r="M43" s="42"/>
      <c r="N43" s="40">
        <v>83.3</v>
      </c>
      <c r="O43" s="40">
        <v>10.7</v>
      </c>
      <c r="P43" s="40">
        <v>3</v>
      </c>
      <c r="Q43" s="42" t="s">
        <v>2358</v>
      </c>
      <c r="R43" s="39">
        <v>1</v>
      </c>
      <c r="S43" s="42" t="s">
        <v>2363</v>
      </c>
      <c r="T43" s="39">
        <v>1</v>
      </c>
      <c r="U43" s="42" t="s">
        <v>2364</v>
      </c>
      <c r="V43" s="39">
        <v>1</v>
      </c>
      <c r="W43" s="42" t="s">
        <v>1945</v>
      </c>
      <c r="X43" s="39">
        <v>1</v>
      </c>
      <c r="Y43" s="41">
        <f>AVERAGE(R43,T43,V43,X43)</f>
        <v>1</v>
      </c>
      <c r="Z43" s="39" t="str">
        <f t="shared" si="0"/>
        <v>BAIK</v>
      </c>
      <c r="AA43" s="42" t="str">
        <f t="shared" si="1"/>
        <v>PEMELIHARAAN RUTIN *)</v>
      </c>
    </row>
    <row r="44" spans="2:29" x14ac:dyDescent="0.3">
      <c r="B44" s="39"/>
      <c r="C44" s="39"/>
      <c r="D44" s="39"/>
      <c r="E44" s="42"/>
      <c r="F44" s="70" t="s">
        <v>2184</v>
      </c>
      <c r="G44" s="68" t="s">
        <v>2185</v>
      </c>
      <c r="H44" s="68">
        <v>-0.24244399999999999</v>
      </c>
      <c r="I44" s="69">
        <v>115.70298699999999</v>
      </c>
      <c r="J44" s="39" t="s">
        <v>2398</v>
      </c>
      <c r="K44" s="39"/>
      <c r="L44" s="42"/>
      <c r="M44" s="42"/>
      <c r="N44" s="40">
        <v>83.3</v>
      </c>
      <c r="O44" s="40">
        <v>10.7</v>
      </c>
      <c r="P44" s="40">
        <v>3</v>
      </c>
      <c r="Q44" s="42" t="s">
        <v>2358</v>
      </c>
      <c r="R44" s="39">
        <v>1</v>
      </c>
      <c r="S44" s="42" t="s">
        <v>2363</v>
      </c>
      <c r="T44" s="39">
        <v>2</v>
      </c>
      <c r="U44" s="42" t="s">
        <v>2364</v>
      </c>
      <c r="V44" s="39">
        <v>2</v>
      </c>
      <c r="W44" s="42" t="s">
        <v>1945</v>
      </c>
      <c r="X44" s="39">
        <v>1</v>
      </c>
      <c r="Y44" s="41">
        <f>AVERAGE(R44,T44,V44,X44)</f>
        <v>1.5</v>
      </c>
      <c r="Z44" s="39" t="str">
        <f t="shared" ref="Z44" si="8">IF(AND(Y44&gt;=0,Y44&lt;=0.5),"BAIK SEKALI",IF(AND(Y44&gt;0.6,Y44&lt;=1.5),"BAIK",IF(AND(Y44&gt;1.5,Y44&lt;=2.5),"SEDANG",IF(AND(Y44&gt;2.5,Y44&lt;=3.5),"RUSAK RINGAN",IF(AND(Y44&gt;3.6,Y44&lt;=4.5),"KRITIS",IF(AND(Y44&gt;4.6,Y44&lt;=5),"RUNTUH"))))))</f>
        <v>BAIK</v>
      </c>
      <c r="AA44" s="42" t="str">
        <f t="shared" ref="AA44" si="9">IF(AND(Y44&gt;=0,Y44&lt;=0.5),"PEMELIHARAAN RUTIN",IF(AND(Y44&gt;0.06,Y44&lt;=1.5),"PEMELIHARAAN RUTIN *)",IF(AND(Y44&gt;1.5,Y44&lt;=2.5),"PERBAIKAN/REHABILITASI",IF(AND(Y44&gt;2.5,Y44&lt;=3.5),"REHABILITASI",IF(AND(Y44&gt;3.5,Y44&lt;=4.5),"PENGGANTIAN",IF(AND(Y44&gt;4.6,Y44&lt;=5),"PEMBANGUNAN JEMBATAN BARU",0))))))</f>
        <v>PEMELIHARAAN RUTIN *)</v>
      </c>
    </row>
    <row r="45" spans="2:29" x14ac:dyDescent="0.3">
      <c r="B45" s="39">
        <v>24</v>
      </c>
      <c r="C45" s="39">
        <v>34</v>
      </c>
      <c r="D45" s="39">
        <v>241</v>
      </c>
      <c r="E45" s="42" t="s">
        <v>1986</v>
      </c>
      <c r="F45" s="70"/>
      <c r="G45" s="68"/>
      <c r="H45" s="68"/>
      <c r="I45" s="68"/>
      <c r="J45" s="39"/>
      <c r="K45" s="39"/>
      <c r="L45" s="42"/>
      <c r="M45" s="42"/>
      <c r="N45" s="40"/>
      <c r="O45" s="40"/>
      <c r="P45" s="40"/>
      <c r="Q45" s="42"/>
      <c r="R45" s="39"/>
      <c r="S45" s="42"/>
      <c r="T45" s="39"/>
      <c r="U45" s="42"/>
      <c r="V45" s="39"/>
      <c r="W45" s="42"/>
      <c r="X45" s="39"/>
      <c r="Y45" s="41"/>
      <c r="Z45" s="39"/>
      <c r="AA45" s="42"/>
    </row>
    <row r="46" spans="2:29" s="51" customFormat="1" x14ac:dyDescent="0.3">
      <c r="B46" s="39">
        <v>25</v>
      </c>
      <c r="C46" s="43">
        <v>34</v>
      </c>
      <c r="D46" s="43">
        <v>242</v>
      </c>
      <c r="E46" s="50" t="s">
        <v>1987</v>
      </c>
      <c r="F46" s="71"/>
      <c r="G46" s="72"/>
      <c r="H46" s="72"/>
      <c r="I46" s="72"/>
      <c r="J46" s="43"/>
      <c r="K46" s="39"/>
      <c r="L46" s="50"/>
      <c r="M46" s="50"/>
      <c r="N46" s="48"/>
      <c r="O46" s="48"/>
      <c r="P46" s="48"/>
      <c r="Q46" s="50"/>
      <c r="R46" s="43"/>
      <c r="S46" s="50"/>
      <c r="T46" s="43"/>
      <c r="U46" s="50"/>
      <c r="V46" s="43"/>
      <c r="W46" s="50"/>
      <c r="X46" s="43"/>
      <c r="Y46" s="41"/>
      <c r="Z46" s="43"/>
      <c r="AA46" s="50"/>
      <c r="AC46" s="32"/>
    </row>
    <row r="47" spans="2:29" x14ac:dyDescent="0.3">
      <c r="B47" s="39">
        <v>26</v>
      </c>
      <c r="C47" s="39">
        <v>34</v>
      </c>
      <c r="D47" s="39">
        <v>243</v>
      </c>
      <c r="E47" s="42" t="s">
        <v>1988</v>
      </c>
      <c r="F47" s="70" t="s">
        <v>2186</v>
      </c>
      <c r="G47" s="68"/>
      <c r="H47" s="68">
        <v>-0.28900300000000001</v>
      </c>
      <c r="I47" s="69">
        <v>115.687816</v>
      </c>
      <c r="J47" s="39" t="s">
        <v>2399</v>
      </c>
      <c r="K47" s="39"/>
      <c r="L47" s="42"/>
      <c r="M47" s="42"/>
      <c r="N47" s="40">
        <v>8</v>
      </c>
      <c r="O47" s="40">
        <v>4</v>
      </c>
      <c r="P47" s="40">
        <v>5</v>
      </c>
      <c r="Q47" s="42" t="s">
        <v>2357</v>
      </c>
      <c r="R47" s="39">
        <v>1</v>
      </c>
      <c r="S47" s="42" t="s">
        <v>2362</v>
      </c>
      <c r="T47" s="39">
        <v>1</v>
      </c>
      <c r="U47" s="42" t="s">
        <v>1940</v>
      </c>
      <c r="V47" s="39">
        <v>1</v>
      </c>
      <c r="W47" s="42" t="s">
        <v>1944</v>
      </c>
      <c r="X47" s="39">
        <v>1</v>
      </c>
      <c r="Y47" s="41">
        <f>AVERAGE(R47,T47,V47,X47)</f>
        <v>1</v>
      </c>
      <c r="Z47" s="39" t="str">
        <f t="shared" si="0"/>
        <v>BAIK</v>
      </c>
      <c r="AA47" s="42" t="str">
        <f t="shared" si="1"/>
        <v>PEMELIHARAAN RUTIN *)</v>
      </c>
    </row>
    <row r="48" spans="2:29" s="51" customFormat="1" x14ac:dyDescent="0.3">
      <c r="B48" s="39">
        <v>27</v>
      </c>
      <c r="C48" s="43">
        <v>34</v>
      </c>
      <c r="D48" s="43">
        <v>244</v>
      </c>
      <c r="E48" s="50" t="s">
        <v>1989</v>
      </c>
      <c r="F48" s="71"/>
      <c r="G48" s="72"/>
      <c r="H48" s="72"/>
      <c r="I48" s="72"/>
      <c r="J48" s="43"/>
      <c r="K48" s="43"/>
      <c r="L48" s="50"/>
      <c r="M48" s="50"/>
      <c r="N48" s="48"/>
      <c r="O48" s="48"/>
      <c r="P48" s="48"/>
      <c r="Q48" s="50"/>
      <c r="R48" s="43"/>
      <c r="S48" s="50"/>
      <c r="T48" s="43"/>
      <c r="U48" s="50"/>
      <c r="V48" s="43"/>
      <c r="W48" s="50"/>
      <c r="X48" s="43"/>
      <c r="Y48" s="41"/>
      <c r="Z48" s="43"/>
      <c r="AA48" s="50"/>
      <c r="AC48" s="32"/>
    </row>
    <row r="49" spans="2:27" x14ac:dyDescent="0.3">
      <c r="B49" s="39">
        <v>28</v>
      </c>
      <c r="C49" s="39">
        <v>34</v>
      </c>
      <c r="D49" s="39">
        <v>245</v>
      </c>
      <c r="E49" s="42" t="s">
        <v>1990</v>
      </c>
      <c r="F49" s="70"/>
      <c r="G49" s="68"/>
      <c r="H49" s="68"/>
      <c r="I49" s="68"/>
      <c r="J49" s="39"/>
      <c r="K49" s="39"/>
      <c r="L49" s="42"/>
      <c r="M49" s="42"/>
      <c r="N49" s="40"/>
      <c r="O49" s="40"/>
      <c r="P49" s="40"/>
      <c r="Q49" s="42"/>
      <c r="R49" s="39"/>
      <c r="S49" s="42"/>
      <c r="T49" s="39"/>
      <c r="U49" s="42"/>
      <c r="V49" s="39"/>
      <c r="W49" s="42"/>
      <c r="X49" s="40"/>
      <c r="Y49" s="41"/>
      <c r="Z49" s="39"/>
      <c r="AA49" s="42"/>
    </row>
    <row r="50" spans="2:27" ht="27.6" x14ac:dyDescent="0.3">
      <c r="B50" s="39">
        <v>29</v>
      </c>
      <c r="C50" s="39">
        <v>34</v>
      </c>
      <c r="D50" s="39">
        <v>246</v>
      </c>
      <c r="E50" s="60" t="s">
        <v>1991</v>
      </c>
      <c r="F50" s="70" t="s">
        <v>2187</v>
      </c>
      <c r="G50" s="68" t="s">
        <v>2188</v>
      </c>
      <c r="H50" s="68" t="s">
        <v>2628</v>
      </c>
      <c r="I50" s="68" t="s">
        <v>2629</v>
      </c>
      <c r="J50" s="39" t="s">
        <v>2627</v>
      </c>
      <c r="K50" s="39"/>
      <c r="L50" s="42"/>
      <c r="M50" s="42"/>
      <c r="N50" s="40">
        <v>30.9</v>
      </c>
      <c r="O50" s="40">
        <v>5</v>
      </c>
      <c r="P50" s="40">
        <v>1</v>
      </c>
      <c r="Q50" s="42" t="s">
        <v>2358</v>
      </c>
      <c r="R50" s="39">
        <v>2</v>
      </c>
      <c r="S50" s="42" t="s">
        <v>2363</v>
      </c>
      <c r="T50" s="39">
        <v>2</v>
      </c>
      <c r="U50" s="42" t="s">
        <v>2365</v>
      </c>
      <c r="V50" s="39">
        <v>1</v>
      </c>
      <c r="W50" s="42" t="s">
        <v>1945</v>
      </c>
      <c r="X50" s="39">
        <v>1</v>
      </c>
      <c r="Y50" s="41">
        <f>AVERAGE(R50,T50,V50,X50)</f>
        <v>1.5</v>
      </c>
      <c r="Z50" s="39" t="str">
        <f t="shared" si="0"/>
        <v>BAIK</v>
      </c>
      <c r="AA50" s="42" t="str">
        <f t="shared" si="1"/>
        <v>PEMELIHARAAN RUTIN *)</v>
      </c>
    </row>
    <row r="51" spans="2:27" x14ac:dyDescent="0.3">
      <c r="B51" s="39">
        <v>30</v>
      </c>
      <c r="C51" s="39">
        <v>34</v>
      </c>
      <c r="D51" s="39">
        <v>247</v>
      </c>
      <c r="E51" s="42" t="s">
        <v>1992</v>
      </c>
      <c r="F51" s="70" t="s">
        <v>2630</v>
      </c>
      <c r="G51" s="68"/>
      <c r="H51" s="68" t="s">
        <v>2632</v>
      </c>
      <c r="I51" s="68" t="s">
        <v>2633</v>
      </c>
      <c r="J51" s="39" t="s">
        <v>2631</v>
      </c>
      <c r="K51" s="39"/>
      <c r="L51" s="42"/>
      <c r="M51" s="42"/>
      <c r="N51" s="40">
        <v>23.3</v>
      </c>
      <c r="O51" s="40">
        <v>3.8</v>
      </c>
      <c r="P51" s="40">
        <v>10</v>
      </c>
      <c r="Q51" s="42"/>
      <c r="R51" s="39"/>
      <c r="S51" s="42"/>
      <c r="T51" s="39"/>
      <c r="U51" s="42"/>
      <c r="V51" s="39"/>
      <c r="W51" s="42"/>
      <c r="X51" s="39"/>
      <c r="Y51" s="41"/>
      <c r="Z51" s="39"/>
      <c r="AA51" s="42"/>
    </row>
    <row r="52" spans="2:27" x14ac:dyDescent="0.3">
      <c r="B52" s="39">
        <v>31</v>
      </c>
      <c r="C52" s="39">
        <v>34</v>
      </c>
      <c r="D52" s="39">
        <v>248</v>
      </c>
      <c r="E52" s="42" t="s">
        <v>1993</v>
      </c>
      <c r="F52" s="70" t="s">
        <v>2400</v>
      </c>
      <c r="G52" s="68"/>
      <c r="H52" s="68" t="s">
        <v>2402</v>
      </c>
      <c r="I52" s="68" t="s">
        <v>2403</v>
      </c>
      <c r="J52" s="39" t="s">
        <v>2401</v>
      </c>
      <c r="K52" s="39"/>
      <c r="L52" s="42"/>
      <c r="M52" s="42"/>
      <c r="N52" s="40">
        <v>6</v>
      </c>
      <c r="O52" s="40">
        <v>5</v>
      </c>
      <c r="P52" s="40">
        <v>3</v>
      </c>
      <c r="Q52" s="42"/>
      <c r="R52" s="39"/>
      <c r="S52" s="42"/>
      <c r="T52" s="39"/>
      <c r="U52" s="42"/>
      <c r="V52" s="39"/>
      <c r="W52" s="42"/>
      <c r="X52" s="39"/>
      <c r="Y52" s="41"/>
      <c r="Z52" s="39"/>
      <c r="AA52" s="42"/>
    </row>
    <row r="53" spans="2:27" ht="27.6" x14ac:dyDescent="0.3">
      <c r="B53" s="39">
        <v>32</v>
      </c>
      <c r="C53" s="39">
        <v>34</v>
      </c>
      <c r="D53" s="39">
        <v>249</v>
      </c>
      <c r="E53" s="60" t="s">
        <v>1994</v>
      </c>
      <c r="F53" s="70"/>
      <c r="G53" s="68"/>
      <c r="H53" s="68"/>
      <c r="I53" s="68"/>
      <c r="J53" s="39"/>
      <c r="K53" s="39"/>
      <c r="L53" s="42"/>
      <c r="M53" s="42"/>
      <c r="N53" s="40"/>
      <c r="O53" s="40"/>
      <c r="P53" s="40"/>
      <c r="Q53" s="42"/>
      <c r="R53" s="39"/>
      <c r="S53" s="42"/>
      <c r="T53" s="39"/>
      <c r="U53" s="42"/>
      <c r="V53" s="39"/>
      <c r="W53" s="42"/>
      <c r="X53" s="39"/>
      <c r="Y53" s="41"/>
      <c r="Z53" s="39"/>
      <c r="AA53" s="42"/>
    </row>
    <row r="54" spans="2:27" x14ac:dyDescent="0.3">
      <c r="B54" s="39">
        <v>33</v>
      </c>
      <c r="C54" s="39">
        <v>34</v>
      </c>
      <c r="D54" s="39">
        <v>250</v>
      </c>
      <c r="E54" s="42" t="s">
        <v>1995</v>
      </c>
      <c r="F54" s="70" t="s">
        <v>2189</v>
      </c>
      <c r="G54" s="68" t="s">
        <v>2190</v>
      </c>
      <c r="H54" s="68">
        <v>-0.146507</v>
      </c>
      <c r="I54" s="69">
        <v>115.758145</v>
      </c>
      <c r="J54" s="39" t="s">
        <v>2404</v>
      </c>
      <c r="K54" s="39"/>
      <c r="L54" s="42"/>
      <c r="M54" s="42"/>
      <c r="N54" s="40">
        <v>20.5</v>
      </c>
      <c r="O54" s="40">
        <v>4</v>
      </c>
      <c r="P54" s="40">
        <v>6</v>
      </c>
      <c r="Q54" s="42" t="s">
        <v>2357</v>
      </c>
      <c r="R54" s="39">
        <v>2</v>
      </c>
      <c r="S54" s="42" t="s">
        <v>2362</v>
      </c>
      <c r="T54" s="39">
        <v>2</v>
      </c>
      <c r="U54" s="42" t="s">
        <v>1940</v>
      </c>
      <c r="V54" s="39">
        <v>1</v>
      </c>
      <c r="W54" s="42" t="s">
        <v>1944</v>
      </c>
      <c r="X54" s="39">
        <v>2</v>
      </c>
      <c r="Y54" s="41">
        <f>AVERAGE(R54,T54,V54,X54)</f>
        <v>1.75</v>
      </c>
      <c r="Z54" s="39" t="str">
        <f t="shared" si="0"/>
        <v>SEDANG</v>
      </c>
      <c r="AA54" s="42" t="str">
        <f t="shared" si="1"/>
        <v>PERBAIKAN/REHABILITASI</v>
      </c>
    </row>
    <row r="55" spans="2:27" x14ac:dyDescent="0.3">
      <c r="B55" s="39">
        <v>34</v>
      </c>
      <c r="C55" s="39">
        <v>34</v>
      </c>
      <c r="D55" s="39">
        <v>251</v>
      </c>
      <c r="E55" s="42" t="s">
        <v>1996</v>
      </c>
      <c r="F55" s="70" t="s">
        <v>2191</v>
      </c>
      <c r="G55" s="68" t="s">
        <v>2192</v>
      </c>
      <c r="H55" s="68">
        <v>-0.23131099999999999</v>
      </c>
      <c r="I55" s="69">
        <v>115.584428</v>
      </c>
      <c r="J55" s="39" t="s">
        <v>2405</v>
      </c>
      <c r="K55" s="39"/>
      <c r="L55" s="42"/>
      <c r="M55" s="42"/>
      <c r="N55" s="40">
        <v>23</v>
      </c>
      <c r="O55" s="40">
        <v>3.8</v>
      </c>
      <c r="P55" s="40">
        <v>5</v>
      </c>
      <c r="Q55" s="42" t="s">
        <v>2357</v>
      </c>
      <c r="R55" s="39">
        <v>3</v>
      </c>
      <c r="S55" s="42" t="s">
        <v>2362</v>
      </c>
      <c r="T55" s="39">
        <v>5</v>
      </c>
      <c r="U55" s="42" t="s">
        <v>1940</v>
      </c>
      <c r="V55" s="39">
        <v>3</v>
      </c>
      <c r="W55" s="42" t="s">
        <v>1944</v>
      </c>
      <c r="X55" s="39">
        <v>4</v>
      </c>
      <c r="Y55" s="41">
        <f t="shared" ref="Y55:Y58" si="10">AVERAGE(R55,T55,V55,X55)</f>
        <v>3.75</v>
      </c>
      <c r="Z55" s="39" t="str">
        <f t="shared" ref="Z55" si="11">IF(AND(Y55&gt;=0,Y55&lt;=0.5),"BAIK SEKALI",IF(AND(Y55&gt;0.6,Y55&lt;=1.5),"BAIK",IF(AND(Y55&gt;1.5,Y55&lt;=2.5),"SEDANG",IF(AND(Y55&gt;2.5,Y55&lt;=3.5),"RUSAK RINGAN",IF(AND(Y55&gt;3.6,Y55&lt;=4.5),"KRITIS",IF(AND(Y55&gt;4.6,Y55&lt;=5),"RUNTUH"))))))</f>
        <v>KRITIS</v>
      </c>
      <c r="AA55" s="42" t="str">
        <f t="shared" ref="AA55" si="12">IF(AND(Y55&gt;=0,Y55&lt;=0.5),"PEMELIHARAAN RUTIN",IF(AND(Y55&gt;0.06,Y55&lt;=1.5),"PEMELIHARAAN RUTIN *)",IF(AND(Y55&gt;1.5,Y55&lt;=2.5),"PERBAIKAN/REHABILITASI",IF(AND(Y55&gt;2.5,Y55&lt;=3.5),"REHABILITASI",IF(AND(Y55&gt;3.5,Y55&lt;=4.5),"PENGGANTIAN",IF(AND(Y55&gt;4.6,Y55&lt;=5),"PEMBANGUNAN JEMBATAN BARU",0))))))</f>
        <v>PENGGANTIAN</v>
      </c>
    </row>
    <row r="56" spans="2:27" x14ac:dyDescent="0.3">
      <c r="B56" s="39">
        <v>35</v>
      </c>
      <c r="C56" s="39">
        <v>34</v>
      </c>
      <c r="D56" s="39">
        <v>252</v>
      </c>
      <c r="E56" s="42" t="s">
        <v>1997</v>
      </c>
      <c r="F56" s="70" t="s">
        <v>2193</v>
      </c>
      <c r="G56" s="68"/>
      <c r="H56" s="68">
        <v>-0.120197</v>
      </c>
      <c r="I56" s="69">
        <v>115.723264</v>
      </c>
      <c r="J56" s="39" t="s">
        <v>2406</v>
      </c>
      <c r="K56" s="39"/>
      <c r="L56" s="42"/>
      <c r="M56" s="42"/>
      <c r="N56" s="40">
        <v>20.5</v>
      </c>
      <c r="O56" s="40">
        <v>3.8</v>
      </c>
      <c r="P56" s="40">
        <v>11</v>
      </c>
      <c r="Q56" s="42" t="s">
        <v>2357</v>
      </c>
      <c r="R56" s="39">
        <v>1</v>
      </c>
      <c r="S56" s="42" t="s">
        <v>2362</v>
      </c>
      <c r="T56" s="39">
        <v>1</v>
      </c>
      <c r="U56" s="42" t="s">
        <v>1940</v>
      </c>
      <c r="V56" s="39">
        <v>2</v>
      </c>
      <c r="W56" s="42" t="s">
        <v>1944</v>
      </c>
      <c r="X56" s="39">
        <v>1</v>
      </c>
      <c r="Y56" s="41">
        <f t="shared" si="10"/>
        <v>1.25</v>
      </c>
      <c r="Z56" s="39" t="str">
        <f t="shared" ref="Z56:Z58" si="13">IF(AND(Y56&gt;=0,Y56&lt;=0.5),"BAIK SEKALI",IF(AND(Y56&gt;0.6,Y56&lt;=1.5),"BAIK",IF(AND(Y56&gt;1.5,Y56&lt;=2.5),"SEDANG",IF(AND(Y56&gt;2.5,Y56&lt;=3.5),"RUSAK RINGAN",IF(AND(Y56&gt;3.6,Y56&lt;=4.5),"KRITIS",IF(AND(Y56&gt;4.6,Y56&lt;=5),"RUNTUH"))))))</f>
        <v>BAIK</v>
      </c>
      <c r="AA56" s="42" t="str">
        <f t="shared" ref="AA56:AA58" si="14">IF(AND(Y56&gt;=0,Y56&lt;=0.5),"PEMELIHARAAN RUTIN",IF(AND(Y56&gt;0.06,Y56&lt;=1.5),"PEMELIHARAAN RUTIN *)",IF(AND(Y56&gt;1.5,Y56&lt;=2.5),"PERBAIKAN/REHABILITASI",IF(AND(Y56&gt;2.5,Y56&lt;=3.5),"REHABILITASI",IF(AND(Y56&gt;3.5,Y56&lt;=4.5),"PENGGANTIAN",IF(AND(Y56&gt;4.6,Y56&lt;=5),"PEMBANGUNAN JEMBATAN BARU",0))))))</f>
        <v>PEMELIHARAAN RUTIN *)</v>
      </c>
    </row>
    <row r="57" spans="2:27" x14ac:dyDescent="0.3">
      <c r="B57" s="39"/>
      <c r="C57" s="39"/>
      <c r="D57" s="39"/>
      <c r="E57" s="42"/>
      <c r="F57" s="70" t="s">
        <v>2194</v>
      </c>
      <c r="G57" s="68"/>
      <c r="H57" s="68">
        <v>-9.8262000000000002E-2</v>
      </c>
      <c r="I57" s="69">
        <v>115.727737</v>
      </c>
      <c r="J57" s="39" t="s">
        <v>2407</v>
      </c>
      <c r="K57" s="39"/>
      <c r="L57" s="42"/>
      <c r="M57" s="42"/>
      <c r="N57" s="40">
        <v>20.2</v>
      </c>
      <c r="O57" s="40">
        <v>3.5</v>
      </c>
      <c r="P57" s="40">
        <v>11</v>
      </c>
      <c r="Q57" s="42" t="s">
        <v>2357</v>
      </c>
      <c r="R57" s="39">
        <v>1</v>
      </c>
      <c r="S57" s="42" t="s">
        <v>2362</v>
      </c>
      <c r="T57" s="39">
        <v>1</v>
      </c>
      <c r="U57" s="42" t="s">
        <v>1940</v>
      </c>
      <c r="V57" s="39">
        <v>2</v>
      </c>
      <c r="W57" s="42" t="s">
        <v>1944</v>
      </c>
      <c r="X57" s="39">
        <v>1</v>
      </c>
      <c r="Y57" s="41">
        <f t="shared" si="10"/>
        <v>1.25</v>
      </c>
      <c r="Z57" s="39" t="str">
        <f t="shared" si="13"/>
        <v>BAIK</v>
      </c>
      <c r="AA57" s="42" t="str">
        <f t="shared" si="14"/>
        <v>PEMELIHARAAN RUTIN *)</v>
      </c>
    </row>
    <row r="58" spans="2:27" x14ac:dyDescent="0.3">
      <c r="B58" s="39"/>
      <c r="C58" s="39"/>
      <c r="D58" s="39"/>
      <c r="E58" s="42"/>
      <c r="F58" s="70" t="s">
        <v>2195</v>
      </c>
      <c r="G58" s="68"/>
      <c r="H58" s="68">
        <v>-9.8200999999999997E-2</v>
      </c>
      <c r="I58" s="69">
        <v>115.72780299999999</v>
      </c>
      <c r="J58" s="39" t="s">
        <v>2408</v>
      </c>
      <c r="K58" s="39"/>
      <c r="L58" s="42"/>
      <c r="M58" s="42"/>
      <c r="N58" s="40">
        <v>20.3</v>
      </c>
      <c r="O58" s="40">
        <v>3.8</v>
      </c>
      <c r="P58" s="40">
        <v>9</v>
      </c>
      <c r="Q58" s="42" t="s">
        <v>2357</v>
      </c>
      <c r="R58" s="39">
        <v>1</v>
      </c>
      <c r="S58" s="42" t="s">
        <v>2362</v>
      </c>
      <c r="T58" s="39">
        <v>1</v>
      </c>
      <c r="U58" s="42" t="s">
        <v>1940</v>
      </c>
      <c r="V58" s="39">
        <v>2</v>
      </c>
      <c r="W58" s="42" t="s">
        <v>1944</v>
      </c>
      <c r="X58" s="39">
        <v>1</v>
      </c>
      <c r="Y58" s="41">
        <f t="shared" si="10"/>
        <v>1.25</v>
      </c>
      <c r="Z58" s="39" t="str">
        <f t="shared" si="13"/>
        <v>BAIK</v>
      </c>
      <c r="AA58" s="42" t="str">
        <f t="shared" si="14"/>
        <v>PEMELIHARAAN RUTIN *)</v>
      </c>
    </row>
    <row r="59" spans="2:27" x14ac:dyDescent="0.3">
      <c r="B59" s="39"/>
      <c r="C59" s="39"/>
      <c r="D59" s="39"/>
      <c r="E59" s="42"/>
      <c r="F59" s="70" t="s">
        <v>2196</v>
      </c>
      <c r="G59" s="68"/>
      <c r="H59" s="68">
        <v>-9.6706E-2</v>
      </c>
      <c r="I59" s="69">
        <v>115.729541</v>
      </c>
      <c r="J59" s="39" t="s">
        <v>2411</v>
      </c>
      <c r="K59" s="39"/>
      <c r="L59" s="42"/>
      <c r="M59" s="42"/>
      <c r="N59" s="40">
        <v>28</v>
      </c>
      <c r="O59" s="40">
        <v>4</v>
      </c>
      <c r="P59" s="40">
        <v>12</v>
      </c>
      <c r="Q59" s="42"/>
      <c r="R59" s="39"/>
      <c r="S59" s="42"/>
      <c r="T59" s="39"/>
      <c r="U59" s="42"/>
      <c r="V59" s="39"/>
      <c r="W59" s="42"/>
      <c r="X59" s="39"/>
      <c r="Y59" s="41"/>
      <c r="Z59" s="39"/>
      <c r="AA59" s="42"/>
    </row>
    <row r="60" spans="2:27" x14ac:dyDescent="0.3">
      <c r="B60" s="39"/>
      <c r="C60" s="39"/>
      <c r="D60" s="39"/>
      <c r="E60" s="42"/>
      <c r="F60" s="70" t="s">
        <v>2409</v>
      </c>
      <c r="G60" s="68"/>
      <c r="H60" s="68">
        <v>-7.9513E-2</v>
      </c>
      <c r="I60" s="69">
        <v>115.73262800000001</v>
      </c>
      <c r="J60" s="39" t="s">
        <v>2412</v>
      </c>
      <c r="K60" s="39"/>
      <c r="L60" s="42"/>
      <c r="M60" s="42"/>
      <c r="N60" s="40">
        <v>6.5</v>
      </c>
      <c r="O60" s="40">
        <v>4.0999999999999996</v>
      </c>
      <c r="P60" s="40">
        <v>4</v>
      </c>
      <c r="Q60" s="42"/>
      <c r="R60" s="39"/>
      <c r="S60" s="42"/>
      <c r="T60" s="39"/>
      <c r="U60" s="42"/>
      <c r="V60" s="39"/>
      <c r="W60" s="42"/>
      <c r="X60" s="39"/>
      <c r="Y60" s="41"/>
      <c r="Z60" s="39"/>
      <c r="AA60" s="42"/>
    </row>
    <row r="61" spans="2:27" x14ac:dyDescent="0.3">
      <c r="B61" s="39"/>
      <c r="C61" s="39"/>
      <c r="D61" s="39"/>
      <c r="E61" s="42"/>
      <c r="F61" s="70" t="s">
        <v>2410</v>
      </c>
      <c r="G61" s="68"/>
      <c r="H61" s="68">
        <v>-7.5063000000000005E-2</v>
      </c>
      <c r="I61" s="69">
        <v>115.73527300000001</v>
      </c>
      <c r="J61" s="39" t="s">
        <v>2413</v>
      </c>
      <c r="K61" s="39"/>
      <c r="L61" s="42"/>
      <c r="M61" s="42"/>
      <c r="N61" s="40">
        <v>6.2</v>
      </c>
      <c r="O61" s="40">
        <v>3.8</v>
      </c>
      <c r="P61" s="40">
        <v>5</v>
      </c>
      <c r="Q61" s="42"/>
      <c r="R61" s="39"/>
      <c r="S61" s="42"/>
      <c r="T61" s="39"/>
      <c r="U61" s="42"/>
      <c r="V61" s="39"/>
      <c r="W61" s="42"/>
      <c r="X61" s="39"/>
      <c r="Y61" s="41"/>
      <c r="Z61" s="39"/>
      <c r="AA61" s="42"/>
    </row>
    <row r="62" spans="2:27" x14ac:dyDescent="0.3">
      <c r="B62" s="39">
        <v>36</v>
      </c>
      <c r="C62" s="39">
        <v>34</v>
      </c>
      <c r="D62" s="39">
        <v>253</v>
      </c>
      <c r="E62" s="42" t="s">
        <v>1998</v>
      </c>
      <c r="F62" s="70" t="s">
        <v>2197</v>
      </c>
      <c r="G62" s="68"/>
      <c r="H62" s="68" t="s">
        <v>2797</v>
      </c>
      <c r="I62" s="68" t="s">
        <v>2798</v>
      </c>
      <c r="J62" s="39" t="s">
        <v>2799</v>
      </c>
      <c r="K62" s="39"/>
      <c r="L62" s="42"/>
      <c r="M62" s="42"/>
      <c r="N62" s="40">
        <v>8.1999999999999993</v>
      </c>
      <c r="O62" s="40">
        <v>4</v>
      </c>
      <c r="P62" s="40">
        <v>3</v>
      </c>
      <c r="Q62" s="42" t="s">
        <v>2357</v>
      </c>
      <c r="R62" s="39">
        <v>3</v>
      </c>
      <c r="S62" s="42" t="s">
        <v>2366</v>
      </c>
      <c r="T62" s="39">
        <v>3</v>
      </c>
      <c r="U62" s="42" t="s">
        <v>1940</v>
      </c>
      <c r="V62" s="39">
        <v>2</v>
      </c>
      <c r="W62" s="42" t="s">
        <v>1944</v>
      </c>
      <c r="X62" s="39">
        <v>3</v>
      </c>
      <c r="Y62" s="41">
        <f t="shared" ref="Y62:Y64" si="15">AVERAGE(R62,T62,V62,X62)</f>
        <v>2.75</v>
      </c>
      <c r="Z62" s="39" t="str">
        <f t="shared" ref="Z62:Z64" si="16">IF(AND(Y62&gt;=0,Y62&lt;=0.5),"BAIK SEKALI",IF(AND(Y62&gt;0.6,Y62&lt;=1.5),"BAIK",IF(AND(Y62&gt;1.5,Y62&lt;=2.5),"SEDANG",IF(AND(Y62&gt;2.5,Y62&lt;=3.5),"RUSAK RINGAN",IF(AND(Y62&gt;3.6,Y62&lt;=4.5),"KRITIS",IF(AND(Y62&gt;4.6,Y62&lt;=5),"RUNTUH"))))))</f>
        <v>RUSAK RINGAN</v>
      </c>
      <c r="AA62" s="42" t="str">
        <f t="shared" ref="AA62:AA64" si="17">IF(AND(Y62&gt;=0,Y62&lt;=0.5),"PEMELIHARAAN RUTIN",IF(AND(Y62&gt;0.06,Y62&lt;=1.5),"PEMELIHARAAN RUTIN *)",IF(AND(Y62&gt;1.5,Y62&lt;=2.5),"PERBAIKAN/REHABILITASI",IF(AND(Y62&gt;2.5,Y62&lt;=3.5),"REHABILITASI",IF(AND(Y62&gt;3.5,Y62&lt;=4.5),"PENGGANTIAN",IF(AND(Y62&gt;4.6,Y62&lt;=5),"PEMBANGUNAN JEMBATAN BARU",0))))))</f>
        <v>REHABILITASI</v>
      </c>
    </row>
    <row r="63" spans="2:27" x14ac:dyDescent="0.3">
      <c r="B63" s="39"/>
      <c r="C63" s="39"/>
      <c r="D63" s="39"/>
      <c r="E63" s="42"/>
      <c r="F63" s="70" t="s">
        <v>2198</v>
      </c>
      <c r="G63" s="68"/>
      <c r="H63" s="68" t="s">
        <v>2800</v>
      </c>
      <c r="I63" s="68" t="s">
        <v>2801</v>
      </c>
      <c r="J63" s="39" t="s">
        <v>2521</v>
      </c>
      <c r="K63" s="39"/>
      <c r="L63" s="42"/>
      <c r="M63" s="42"/>
      <c r="N63" s="40">
        <v>4</v>
      </c>
      <c r="O63" s="40">
        <v>4</v>
      </c>
      <c r="P63" s="40">
        <v>1</v>
      </c>
      <c r="Q63" s="42" t="s">
        <v>2357</v>
      </c>
      <c r="R63" s="39">
        <v>3</v>
      </c>
      <c r="S63" s="42" t="s">
        <v>2366</v>
      </c>
      <c r="T63" s="39">
        <v>3</v>
      </c>
      <c r="U63" s="42" t="s">
        <v>1940</v>
      </c>
      <c r="V63" s="39">
        <v>2</v>
      </c>
      <c r="W63" s="42" t="s">
        <v>1944</v>
      </c>
      <c r="X63" s="39">
        <v>3</v>
      </c>
      <c r="Y63" s="41">
        <f t="shared" si="15"/>
        <v>2.75</v>
      </c>
      <c r="Z63" s="39" t="str">
        <f t="shared" si="16"/>
        <v>RUSAK RINGAN</v>
      </c>
      <c r="AA63" s="42" t="str">
        <f t="shared" si="17"/>
        <v>REHABILITASI</v>
      </c>
    </row>
    <row r="64" spans="2:27" x14ac:dyDescent="0.3">
      <c r="B64" s="39"/>
      <c r="C64" s="39"/>
      <c r="D64" s="39"/>
      <c r="E64" s="42"/>
      <c r="F64" s="70" t="s">
        <v>2199</v>
      </c>
      <c r="G64" s="68"/>
      <c r="H64" s="68" t="s">
        <v>2802</v>
      </c>
      <c r="I64" s="68" t="s">
        <v>2803</v>
      </c>
      <c r="J64" s="39" t="s">
        <v>2484</v>
      </c>
      <c r="K64" s="39"/>
      <c r="L64" s="42"/>
      <c r="M64" s="42"/>
      <c r="N64" s="40">
        <v>21.35</v>
      </c>
      <c r="O64" s="40">
        <v>3.7</v>
      </c>
      <c r="P64" s="40">
        <v>5</v>
      </c>
      <c r="Q64" s="42" t="s">
        <v>2357</v>
      </c>
      <c r="R64" s="39">
        <v>3</v>
      </c>
      <c r="S64" s="42" t="s">
        <v>2366</v>
      </c>
      <c r="T64" s="39">
        <v>3</v>
      </c>
      <c r="U64" s="42" t="s">
        <v>1940</v>
      </c>
      <c r="V64" s="39">
        <v>2</v>
      </c>
      <c r="W64" s="42" t="s">
        <v>1944</v>
      </c>
      <c r="X64" s="39">
        <v>3</v>
      </c>
      <c r="Y64" s="41">
        <f t="shared" si="15"/>
        <v>2.75</v>
      </c>
      <c r="Z64" s="39" t="str">
        <f t="shared" si="16"/>
        <v>RUSAK RINGAN</v>
      </c>
      <c r="AA64" s="42" t="str">
        <f t="shared" si="17"/>
        <v>REHABILITASI</v>
      </c>
    </row>
    <row r="65" spans="2:27" x14ac:dyDescent="0.3">
      <c r="B65" s="39"/>
      <c r="C65" s="39"/>
      <c r="D65" s="39"/>
      <c r="E65" s="42"/>
      <c r="F65" s="70" t="s">
        <v>2804</v>
      </c>
      <c r="G65" s="68"/>
      <c r="H65" s="68" t="s">
        <v>2805</v>
      </c>
      <c r="I65" s="68" t="s">
        <v>2806</v>
      </c>
      <c r="J65" s="39" t="s">
        <v>2807</v>
      </c>
      <c r="K65" s="39"/>
      <c r="L65" s="42"/>
      <c r="M65" s="42"/>
      <c r="N65" s="40">
        <v>4</v>
      </c>
      <c r="O65" s="40">
        <v>4</v>
      </c>
      <c r="P65" s="40">
        <v>2</v>
      </c>
      <c r="Q65" s="42"/>
      <c r="R65" s="39"/>
      <c r="S65" s="42"/>
      <c r="T65" s="39"/>
      <c r="U65" s="42"/>
      <c r="V65" s="39"/>
      <c r="W65" s="42"/>
      <c r="X65" s="39"/>
      <c r="Y65" s="41"/>
      <c r="Z65" s="39"/>
      <c r="AA65" s="42"/>
    </row>
    <row r="66" spans="2:27" x14ac:dyDescent="0.3">
      <c r="B66" s="39">
        <v>37</v>
      </c>
      <c r="C66" s="39">
        <v>34</v>
      </c>
      <c r="D66" s="39">
        <v>254</v>
      </c>
      <c r="E66" s="42" t="s">
        <v>1999</v>
      </c>
      <c r="F66" s="70" t="s">
        <v>2200</v>
      </c>
      <c r="G66" s="68"/>
      <c r="H66" s="68" t="s">
        <v>2808</v>
      </c>
      <c r="I66" s="68" t="s">
        <v>2809</v>
      </c>
      <c r="J66" s="39" t="s">
        <v>2810</v>
      </c>
      <c r="K66" s="39"/>
      <c r="L66" s="42"/>
      <c r="M66" s="42"/>
      <c r="N66" s="40">
        <v>38.299999999999997</v>
      </c>
      <c r="O66" s="40">
        <v>4</v>
      </c>
      <c r="P66" s="40">
        <v>3</v>
      </c>
      <c r="Q66" s="42" t="s">
        <v>2357</v>
      </c>
      <c r="R66" s="39">
        <v>3</v>
      </c>
      <c r="S66" s="42" t="s">
        <v>2362</v>
      </c>
      <c r="T66" s="39">
        <v>3</v>
      </c>
      <c r="U66" s="42" t="s">
        <v>1940</v>
      </c>
      <c r="V66" s="39">
        <v>2</v>
      </c>
      <c r="W66" s="42" t="s">
        <v>1944</v>
      </c>
      <c r="X66" s="39">
        <v>3</v>
      </c>
      <c r="Y66" s="41">
        <f t="shared" ref="Y66" si="18">AVERAGE(R66,T66,V66,X66)</f>
        <v>2.75</v>
      </c>
      <c r="Z66" s="39" t="str">
        <f t="shared" ref="Z66" si="19">IF(AND(Y66&gt;=0,Y66&lt;=0.5),"BAIK SEKALI",IF(AND(Y66&gt;0.6,Y66&lt;=1.5),"BAIK",IF(AND(Y66&gt;1.5,Y66&lt;=2.5),"SEDANG",IF(AND(Y66&gt;2.5,Y66&lt;=3.5),"RUSAK RINGAN",IF(AND(Y66&gt;3.6,Y66&lt;=4.5),"KRITIS",IF(AND(Y66&gt;4.6,Y66&lt;=5),"RUNTUH"))))))</f>
        <v>RUSAK RINGAN</v>
      </c>
      <c r="AA66" s="42" t="str">
        <f t="shared" ref="AA66" si="20">IF(AND(Y66&gt;=0,Y66&lt;=0.5),"PEMELIHARAAN RUTIN",IF(AND(Y66&gt;0.06,Y66&lt;=1.5),"PEMELIHARAAN RUTIN *)",IF(AND(Y66&gt;1.5,Y66&lt;=2.5),"PERBAIKAN/REHABILITASI",IF(AND(Y66&gt;2.5,Y66&lt;=3.5),"REHABILITASI",IF(AND(Y66&gt;3.5,Y66&lt;=4.5),"PENGGANTIAN",IF(AND(Y66&gt;4.6,Y66&lt;=5),"PEMBANGUNAN JEMBATAN BARU",0))))))</f>
        <v>REHABILITASI</v>
      </c>
    </row>
    <row r="67" spans="2:27" x14ac:dyDescent="0.3">
      <c r="B67" s="39"/>
      <c r="C67" s="39"/>
      <c r="D67" s="39"/>
      <c r="E67" s="42"/>
      <c r="F67" s="70" t="s">
        <v>2811</v>
      </c>
      <c r="G67" s="68"/>
      <c r="H67" s="68" t="s">
        <v>2812</v>
      </c>
      <c r="I67" s="68" t="s">
        <v>2813</v>
      </c>
      <c r="J67" s="39" t="s">
        <v>2814</v>
      </c>
      <c r="K67" s="39"/>
      <c r="L67" s="42"/>
      <c r="M67" s="42"/>
      <c r="N67" s="40">
        <v>22.4</v>
      </c>
      <c r="O67" s="40">
        <v>4</v>
      </c>
      <c r="P67" s="40">
        <v>5</v>
      </c>
      <c r="Q67" s="42"/>
      <c r="R67" s="39"/>
      <c r="S67" s="42"/>
      <c r="T67" s="39"/>
      <c r="U67" s="42"/>
      <c r="V67" s="39"/>
      <c r="W67" s="42"/>
      <c r="X67" s="39"/>
      <c r="Y67" s="41"/>
      <c r="Z67" s="39"/>
      <c r="AA67" s="42"/>
    </row>
    <row r="68" spans="2:27" x14ac:dyDescent="0.3">
      <c r="B68" s="39">
        <v>38</v>
      </c>
      <c r="C68" s="39">
        <v>34</v>
      </c>
      <c r="D68" s="39">
        <v>255</v>
      </c>
      <c r="E68" s="42" t="s">
        <v>2000</v>
      </c>
      <c r="F68" s="70" t="s">
        <v>2201</v>
      </c>
      <c r="G68" s="68"/>
      <c r="H68" s="68" t="s">
        <v>2815</v>
      </c>
      <c r="I68" s="68" t="s">
        <v>2816</v>
      </c>
      <c r="J68" s="39" t="s">
        <v>2817</v>
      </c>
      <c r="K68" s="39"/>
      <c r="L68" s="42"/>
      <c r="M68" s="42"/>
      <c r="N68" s="40">
        <v>16.5</v>
      </c>
      <c r="O68" s="40">
        <v>6.5</v>
      </c>
      <c r="P68" s="40">
        <v>1</v>
      </c>
      <c r="Q68" s="42" t="s">
        <v>2358</v>
      </c>
      <c r="R68" s="39">
        <v>1</v>
      </c>
      <c r="S68" s="42" t="s">
        <v>2366</v>
      </c>
      <c r="T68" s="39">
        <v>1</v>
      </c>
      <c r="U68" s="42" t="s">
        <v>2364</v>
      </c>
      <c r="V68" s="39">
        <v>2</v>
      </c>
      <c r="W68" s="42" t="s">
        <v>2367</v>
      </c>
      <c r="X68" s="39">
        <v>1</v>
      </c>
      <c r="Y68" s="41">
        <f t="shared" ref="Y68:Y69" si="21">AVERAGE(R68,T68,V68,X68)</f>
        <v>1.25</v>
      </c>
      <c r="Z68" s="39" t="str">
        <f t="shared" ref="Z68:Z69" si="22">IF(AND(Y68&gt;=0,Y68&lt;=0.5),"BAIK SEKALI",IF(AND(Y68&gt;0.6,Y68&lt;=1.5),"BAIK",IF(AND(Y68&gt;1.5,Y68&lt;=2.5),"SEDANG",IF(AND(Y68&gt;2.5,Y68&lt;=3.5),"RUSAK RINGAN",IF(AND(Y68&gt;3.6,Y68&lt;=4.5),"KRITIS",IF(AND(Y68&gt;4.6,Y68&lt;=5),"RUNTUH"))))))</f>
        <v>BAIK</v>
      </c>
      <c r="AA68" s="42" t="str">
        <f t="shared" ref="AA68:AA69" si="23">IF(AND(Y68&gt;=0,Y68&lt;=0.5),"PEMELIHARAAN RUTIN",IF(AND(Y68&gt;0.06,Y68&lt;=1.5),"PEMELIHARAAN RUTIN *)",IF(AND(Y68&gt;1.5,Y68&lt;=2.5),"PERBAIKAN/REHABILITASI",IF(AND(Y68&gt;2.5,Y68&lt;=3.5),"REHABILITASI",IF(AND(Y68&gt;3.5,Y68&lt;=4.5),"PENGGANTIAN",IF(AND(Y68&gt;4.6,Y68&lt;=5),"PEMBANGUNAN JEMBATAN BARU",0))))))</f>
        <v>PEMELIHARAAN RUTIN *)</v>
      </c>
    </row>
    <row r="69" spans="2:27" x14ac:dyDescent="0.3">
      <c r="B69" s="39"/>
      <c r="C69" s="39"/>
      <c r="D69" s="39"/>
      <c r="E69" s="42"/>
      <c r="F69" s="70" t="s">
        <v>2202</v>
      </c>
      <c r="G69" s="68"/>
      <c r="H69" s="68" t="s">
        <v>2818</v>
      </c>
      <c r="I69" s="68" t="s">
        <v>2819</v>
      </c>
      <c r="J69" s="39" t="s">
        <v>2820</v>
      </c>
      <c r="K69" s="39"/>
      <c r="L69" s="42"/>
      <c r="M69" s="42"/>
      <c r="N69" s="40">
        <v>21</v>
      </c>
      <c r="O69" s="40">
        <v>3.5</v>
      </c>
      <c r="P69" s="40">
        <v>1</v>
      </c>
      <c r="Q69" s="42" t="s">
        <v>2359</v>
      </c>
      <c r="R69" s="39">
        <v>4</v>
      </c>
      <c r="S69" s="42" t="s">
        <v>1940</v>
      </c>
      <c r="T69" s="39">
        <v>4</v>
      </c>
      <c r="U69" s="42" t="s">
        <v>1940</v>
      </c>
      <c r="V69" s="39">
        <v>3</v>
      </c>
      <c r="W69" s="42" t="s">
        <v>1944</v>
      </c>
      <c r="X69" s="39">
        <v>4</v>
      </c>
      <c r="Y69" s="41">
        <f t="shared" si="21"/>
        <v>3.75</v>
      </c>
      <c r="Z69" s="39" t="str">
        <f t="shared" si="22"/>
        <v>KRITIS</v>
      </c>
      <c r="AA69" s="42" t="str">
        <f t="shared" si="23"/>
        <v>PENGGANTIAN</v>
      </c>
    </row>
    <row r="70" spans="2:27" x14ac:dyDescent="0.3">
      <c r="B70" s="39"/>
      <c r="C70" s="39"/>
      <c r="D70" s="39"/>
      <c r="E70" s="42"/>
      <c r="F70" s="70" t="s">
        <v>2821</v>
      </c>
      <c r="G70" s="68"/>
      <c r="H70" s="68" t="s">
        <v>2822</v>
      </c>
      <c r="I70" s="68" t="s">
        <v>2823</v>
      </c>
      <c r="J70" s="39" t="s">
        <v>2824</v>
      </c>
      <c r="K70" s="39"/>
      <c r="L70" s="42"/>
      <c r="M70" s="42"/>
      <c r="N70" s="40">
        <v>30.2</v>
      </c>
      <c r="O70" s="40">
        <v>4.5</v>
      </c>
      <c r="P70" s="40">
        <v>1</v>
      </c>
      <c r="Q70" s="42"/>
      <c r="R70" s="39"/>
      <c r="S70" s="42"/>
      <c r="T70" s="39"/>
      <c r="U70" s="42"/>
      <c r="V70" s="39"/>
      <c r="W70" s="42"/>
      <c r="X70" s="39"/>
      <c r="Y70" s="41"/>
      <c r="Z70" s="39"/>
      <c r="AA70" s="42"/>
    </row>
    <row r="71" spans="2:27" x14ac:dyDescent="0.3">
      <c r="B71" s="39"/>
      <c r="C71" s="39"/>
      <c r="D71" s="39"/>
      <c r="E71" s="42"/>
      <c r="F71" s="70" t="s">
        <v>2825</v>
      </c>
      <c r="G71" s="68"/>
      <c r="H71" s="68" t="s">
        <v>2826</v>
      </c>
      <c r="I71" s="68" t="s">
        <v>2827</v>
      </c>
      <c r="J71" s="39" t="s">
        <v>2828</v>
      </c>
      <c r="K71" s="39"/>
      <c r="L71" s="42"/>
      <c r="M71" s="42"/>
      <c r="N71" s="40">
        <v>16.2</v>
      </c>
      <c r="O71" s="40">
        <v>4</v>
      </c>
      <c r="P71" s="40">
        <v>1</v>
      </c>
      <c r="Q71" s="42"/>
      <c r="R71" s="39"/>
      <c r="S71" s="42"/>
      <c r="T71" s="39"/>
      <c r="U71" s="42"/>
      <c r="V71" s="39"/>
      <c r="W71" s="42"/>
      <c r="X71" s="39"/>
      <c r="Y71" s="41"/>
      <c r="Z71" s="39"/>
      <c r="AA71" s="42"/>
    </row>
    <row r="72" spans="2:27" x14ac:dyDescent="0.3">
      <c r="B72" s="39"/>
      <c r="C72" s="39"/>
      <c r="D72" s="39"/>
      <c r="E72" s="42"/>
      <c r="F72" s="70" t="s">
        <v>2829</v>
      </c>
      <c r="G72" s="68"/>
      <c r="H72" s="68" t="s">
        <v>2830</v>
      </c>
      <c r="I72" s="68" t="s">
        <v>2831</v>
      </c>
      <c r="J72" s="39" t="s">
        <v>2832</v>
      </c>
      <c r="K72" s="39"/>
      <c r="L72" s="42"/>
      <c r="M72" s="42"/>
      <c r="N72" s="40">
        <v>28.3</v>
      </c>
      <c r="O72" s="40">
        <v>3.5</v>
      </c>
      <c r="P72" s="40">
        <v>1</v>
      </c>
      <c r="Q72" s="42"/>
      <c r="R72" s="39"/>
      <c r="S72" s="42"/>
      <c r="T72" s="39"/>
      <c r="U72" s="42"/>
      <c r="V72" s="39"/>
      <c r="W72" s="42"/>
      <c r="X72" s="39"/>
      <c r="Y72" s="41"/>
      <c r="Z72" s="39"/>
      <c r="AA72" s="42"/>
    </row>
    <row r="73" spans="2:27" x14ac:dyDescent="0.3">
      <c r="B73" s="39" t="s">
        <v>2833</v>
      </c>
      <c r="C73" s="39"/>
      <c r="D73" s="39"/>
      <c r="E73" s="42"/>
      <c r="F73" s="70" t="s">
        <v>2834</v>
      </c>
      <c r="G73" s="68"/>
      <c r="H73" s="68" t="s">
        <v>2835</v>
      </c>
      <c r="I73" s="68" t="s">
        <v>2836</v>
      </c>
      <c r="J73" s="39" t="s">
        <v>2837</v>
      </c>
      <c r="K73" s="39"/>
      <c r="L73" s="42"/>
      <c r="M73" s="42"/>
      <c r="N73" s="40">
        <v>12</v>
      </c>
      <c r="O73" s="40">
        <v>1.7</v>
      </c>
      <c r="P73" s="40">
        <v>1</v>
      </c>
      <c r="Q73" s="42"/>
      <c r="R73" s="39"/>
      <c r="S73" s="42"/>
      <c r="T73" s="39"/>
      <c r="U73" s="42"/>
      <c r="V73" s="39"/>
      <c r="W73" s="42"/>
      <c r="X73" s="39"/>
      <c r="Y73" s="41"/>
      <c r="Z73" s="39"/>
      <c r="AA73" s="42"/>
    </row>
    <row r="74" spans="2:27" x14ac:dyDescent="0.3">
      <c r="B74" s="39"/>
      <c r="C74" s="39"/>
      <c r="D74" s="39"/>
      <c r="E74" s="42"/>
      <c r="F74" s="70" t="s">
        <v>2838</v>
      </c>
      <c r="G74" s="68"/>
      <c r="H74" s="68" t="s">
        <v>2839</v>
      </c>
      <c r="I74" s="68" t="s">
        <v>2840</v>
      </c>
      <c r="J74" s="39" t="s">
        <v>2841</v>
      </c>
      <c r="K74" s="39"/>
      <c r="L74" s="42"/>
      <c r="M74" s="42"/>
      <c r="N74" s="40">
        <v>20</v>
      </c>
      <c r="O74" s="40">
        <v>7.15</v>
      </c>
      <c r="P74" s="40">
        <v>1</v>
      </c>
      <c r="Q74" s="42"/>
      <c r="R74" s="39"/>
      <c r="S74" s="42"/>
      <c r="T74" s="39"/>
      <c r="U74" s="42"/>
      <c r="V74" s="39"/>
      <c r="W74" s="42"/>
      <c r="X74" s="39"/>
      <c r="Y74" s="41"/>
      <c r="Z74" s="39"/>
      <c r="AA74" s="42"/>
    </row>
    <row r="75" spans="2:27" x14ac:dyDescent="0.3">
      <c r="B75" s="39">
        <v>39</v>
      </c>
      <c r="C75" s="39">
        <v>34</v>
      </c>
      <c r="D75" s="39">
        <v>256</v>
      </c>
      <c r="E75" s="42" t="s">
        <v>2001</v>
      </c>
      <c r="F75" s="70" t="s">
        <v>2203</v>
      </c>
      <c r="G75" s="68"/>
      <c r="H75" s="68" t="s">
        <v>2842</v>
      </c>
      <c r="I75" s="68" t="s">
        <v>2843</v>
      </c>
      <c r="J75" s="39" t="s">
        <v>2844</v>
      </c>
      <c r="K75" s="39"/>
      <c r="L75" s="42"/>
      <c r="M75" s="42"/>
      <c r="N75" s="40">
        <v>14.6</v>
      </c>
      <c r="O75" s="40">
        <v>3.8</v>
      </c>
      <c r="P75" s="40">
        <v>1</v>
      </c>
      <c r="Q75" s="42" t="s">
        <v>2357</v>
      </c>
      <c r="R75" s="39">
        <v>3</v>
      </c>
      <c r="S75" s="42" t="s">
        <v>2362</v>
      </c>
      <c r="T75" s="39">
        <v>3</v>
      </c>
      <c r="U75" s="42" t="s">
        <v>1940</v>
      </c>
      <c r="V75" s="39">
        <v>2</v>
      </c>
      <c r="W75" s="42" t="s">
        <v>1944</v>
      </c>
      <c r="X75" s="39">
        <v>3</v>
      </c>
      <c r="Y75" s="41">
        <f t="shared" ref="Y75:Y76" si="24">AVERAGE(R75,T75,V75,X75)</f>
        <v>2.75</v>
      </c>
      <c r="Z75" s="39" t="str">
        <f t="shared" ref="Z75:Z76" si="25">IF(AND(Y75&gt;=0,Y75&lt;=0.5),"BAIK SEKALI",IF(AND(Y75&gt;0.6,Y75&lt;=1.5),"BAIK",IF(AND(Y75&gt;1.5,Y75&lt;=2.5),"SEDANG",IF(AND(Y75&gt;2.5,Y75&lt;=3.5),"RUSAK RINGAN",IF(AND(Y75&gt;3.6,Y75&lt;=4.5),"KRITIS",IF(AND(Y75&gt;4.6,Y75&lt;=5),"RUNTUH"))))))</f>
        <v>RUSAK RINGAN</v>
      </c>
      <c r="AA75" s="42" t="str">
        <f t="shared" ref="AA75:AA76" si="26">IF(AND(Y75&gt;=0,Y75&lt;=0.5),"PEMELIHARAAN RUTIN",IF(AND(Y75&gt;0.06,Y75&lt;=1.5),"PEMELIHARAAN RUTIN *)",IF(AND(Y75&gt;1.5,Y75&lt;=2.5),"PERBAIKAN/REHABILITASI",IF(AND(Y75&gt;2.5,Y75&lt;=3.5),"REHABILITASI",IF(AND(Y75&gt;3.5,Y75&lt;=4.5),"PENGGANTIAN",IF(AND(Y75&gt;4.6,Y75&lt;=5),"PEMBANGUNAN JEMBATAN BARU",0))))))</f>
        <v>REHABILITASI</v>
      </c>
    </row>
    <row r="76" spans="2:27" x14ac:dyDescent="0.3">
      <c r="B76" s="39"/>
      <c r="C76" s="39"/>
      <c r="D76" s="39"/>
      <c r="E76" s="42"/>
      <c r="F76" s="70" t="s">
        <v>2204</v>
      </c>
      <c r="G76" s="68"/>
      <c r="H76" s="68" t="s">
        <v>2845</v>
      </c>
      <c r="I76" s="68" t="s">
        <v>2846</v>
      </c>
      <c r="J76" s="39" t="s">
        <v>2847</v>
      </c>
      <c r="K76" s="39"/>
      <c r="L76" s="42"/>
      <c r="M76" s="42"/>
      <c r="N76" s="40">
        <v>15.2</v>
      </c>
      <c r="O76" s="40">
        <v>4.5</v>
      </c>
      <c r="P76" s="40">
        <v>1</v>
      </c>
      <c r="Q76" s="42" t="s">
        <v>2359</v>
      </c>
      <c r="R76" s="39">
        <v>3</v>
      </c>
      <c r="S76" s="42" t="s">
        <v>1940</v>
      </c>
      <c r="T76" s="39">
        <v>3</v>
      </c>
      <c r="U76" s="42" t="s">
        <v>1940</v>
      </c>
      <c r="V76" s="39">
        <v>2</v>
      </c>
      <c r="W76" s="42" t="s">
        <v>1944</v>
      </c>
      <c r="X76" s="39">
        <v>3</v>
      </c>
      <c r="Y76" s="41">
        <f t="shared" si="24"/>
        <v>2.75</v>
      </c>
      <c r="Z76" s="39" t="str">
        <f t="shared" si="25"/>
        <v>RUSAK RINGAN</v>
      </c>
      <c r="AA76" s="42" t="str">
        <f t="shared" si="26"/>
        <v>REHABILITASI</v>
      </c>
    </row>
    <row r="77" spans="2:27" x14ac:dyDescent="0.3">
      <c r="B77" s="39"/>
      <c r="C77" s="39"/>
      <c r="D77" s="39"/>
      <c r="E77" s="42"/>
      <c r="F77" s="70" t="s">
        <v>2848</v>
      </c>
      <c r="G77" s="68"/>
      <c r="H77" s="68" t="s">
        <v>2849</v>
      </c>
      <c r="I77" s="68" t="s">
        <v>2850</v>
      </c>
      <c r="J77" s="39" t="s">
        <v>2851</v>
      </c>
      <c r="K77" s="39"/>
      <c r="L77" s="42"/>
      <c r="M77" s="42"/>
      <c r="N77" s="40">
        <v>20.3</v>
      </c>
      <c r="O77" s="40">
        <v>2.2999999999999998</v>
      </c>
      <c r="P77" s="40">
        <v>2</v>
      </c>
      <c r="Q77" s="42"/>
      <c r="R77" s="39"/>
      <c r="S77" s="42"/>
      <c r="T77" s="39"/>
      <c r="U77" s="42"/>
      <c r="V77" s="39"/>
      <c r="W77" s="42"/>
      <c r="X77" s="39"/>
      <c r="Y77" s="41"/>
      <c r="Z77" s="39"/>
      <c r="AA77" s="42"/>
    </row>
    <row r="78" spans="2:27" x14ac:dyDescent="0.3">
      <c r="B78" s="39"/>
      <c r="C78" s="39"/>
      <c r="D78" s="39"/>
      <c r="E78" s="42"/>
      <c r="F78" s="70" t="s">
        <v>2852</v>
      </c>
      <c r="G78" s="68"/>
      <c r="H78" s="68" t="s">
        <v>2853</v>
      </c>
      <c r="I78" s="68" t="s">
        <v>2854</v>
      </c>
      <c r="J78" s="39" t="s">
        <v>2855</v>
      </c>
      <c r="K78" s="39"/>
      <c r="L78" s="42"/>
      <c r="M78" s="42"/>
      <c r="N78" s="40">
        <v>12.35</v>
      </c>
      <c r="O78" s="40">
        <v>4</v>
      </c>
      <c r="P78" s="40">
        <v>1</v>
      </c>
      <c r="Q78" s="42"/>
      <c r="R78" s="39"/>
      <c r="S78" s="42"/>
      <c r="T78" s="39"/>
      <c r="U78" s="42"/>
      <c r="V78" s="39"/>
      <c r="W78" s="42"/>
      <c r="X78" s="39"/>
      <c r="Y78" s="41"/>
      <c r="Z78" s="39"/>
      <c r="AA78" s="42"/>
    </row>
    <row r="79" spans="2:27" x14ac:dyDescent="0.3">
      <c r="B79" s="39"/>
      <c r="C79" s="39"/>
      <c r="D79" s="39"/>
      <c r="E79" s="42"/>
      <c r="F79" s="70" t="s">
        <v>2856</v>
      </c>
      <c r="G79" s="68"/>
      <c r="H79" s="68" t="s">
        <v>2857</v>
      </c>
      <c r="I79" s="68" t="s">
        <v>2858</v>
      </c>
      <c r="J79" s="39" t="s">
        <v>2859</v>
      </c>
      <c r="K79" s="39"/>
      <c r="L79" s="42"/>
      <c r="M79" s="42"/>
      <c r="N79" s="40">
        <v>29.7</v>
      </c>
      <c r="O79" s="40">
        <v>3.4</v>
      </c>
      <c r="P79" s="40">
        <v>8</v>
      </c>
      <c r="Q79" s="42"/>
      <c r="R79" s="39"/>
      <c r="S79" s="42"/>
      <c r="T79" s="39"/>
      <c r="U79" s="42"/>
      <c r="V79" s="39"/>
      <c r="W79" s="42"/>
      <c r="X79" s="39"/>
      <c r="Y79" s="41"/>
      <c r="Z79" s="39"/>
      <c r="AA79" s="42"/>
    </row>
    <row r="80" spans="2:27" x14ac:dyDescent="0.3">
      <c r="B80" s="39">
        <v>40</v>
      </c>
      <c r="C80" s="39">
        <v>34</v>
      </c>
      <c r="D80" s="39">
        <v>257</v>
      </c>
      <c r="E80" s="42" t="s">
        <v>2002</v>
      </c>
      <c r="F80" s="70"/>
      <c r="G80" s="68"/>
      <c r="H80" s="68"/>
      <c r="I80" s="68"/>
      <c r="J80" s="39"/>
      <c r="K80" s="39"/>
      <c r="L80" s="42"/>
      <c r="M80" s="42"/>
      <c r="N80" s="40"/>
      <c r="O80" s="40"/>
      <c r="P80" s="40"/>
      <c r="Q80" s="42"/>
      <c r="R80" s="39"/>
      <c r="S80" s="42"/>
      <c r="T80" s="39"/>
      <c r="U80" s="42"/>
      <c r="V80" s="39"/>
      <c r="W80" s="42"/>
      <c r="X80" s="39"/>
      <c r="Y80" s="41"/>
      <c r="Z80" s="39"/>
      <c r="AA80" s="42"/>
    </row>
    <row r="81" spans="2:27" x14ac:dyDescent="0.3">
      <c r="B81" s="39">
        <v>41</v>
      </c>
      <c r="C81" s="39">
        <v>34</v>
      </c>
      <c r="D81" s="39">
        <v>258</v>
      </c>
      <c r="E81" s="42" t="s">
        <v>2003</v>
      </c>
      <c r="F81" s="70" t="s">
        <v>2205</v>
      </c>
      <c r="G81" s="68" t="s">
        <v>2206</v>
      </c>
      <c r="H81" s="68" t="s">
        <v>2860</v>
      </c>
      <c r="I81" s="68" t="s">
        <v>2861</v>
      </c>
      <c r="J81" s="39" t="s">
        <v>2862</v>
      </c>
      <c r="K81" s="39"/>
      <c r="L81" s="42"/>
      <c r="M81" s="42"/>
      <c r="N81" s="40">
        <v>14.3</v>
      </c>
      <c r="O81" s="40">
        <v>4.5</v>
      </c>
      <c r="P81" s="40">
        <v>1</v>
      </c>
      <c r="Q81" s="42" t="s">
        <v>1941</v>
      </c>
      <c r="R81" s="39">
        <v>1</v>
      </c>
      <c r="S81" s="42" t="s">
        <v>2366</v>
      </c>
      <c r="T81" s="39">
        <v>1</v>
      </c>
      <c r="U81" s="42" t="s">
        <v>1947</v>
      </c>
      <c r="V81" s="39">
        <v>1</v>
      </c>
      <c r="W81" s="42" t="s">
        <v>1941</v>
      </c>
      <c r="X81" s="39">
        <v>1</v>
      </c>
      <c r="Y81" s="41">
        <f t="shared" ref="Y81:Y87" si="27">AVERAGE(R81,T81,V81,X81)</f>
        <v>1</v>
      </c>
      <c r="Z81" s="39" t="str">
        <f t="shared" ref="Z81:Z87" si="28">IF(AND(Y81&gt;=0,Y81&lt;=0.5),"BAIK SEKALI",IF(AND(Y81&gt;0.6,Y81&lt;=1.5),"BAIK",IF(AND(Y81&gt;1.5,Y81&lt;=2.5),"SEDANG",IF(AND(Y81&gt;2.5,Y81&lt;=3.5),"RUSAK RINGAN",IF(AND(Y81&gt;3.6,Y81&lt;=4.5),"KRITIS",IF(AND(Y81&gt;4.6,Y81&lt;=5),"RUNTUH"))))))</f>
        <v>BAIK</v>
      </c>
      <c r="AA81" s="42" t="str">
        <f t="shared" ref="AA81:AA87" si="29">IF(AND(Y81&gt;=0,Y81&lt;=0.5),"PEMELIHARAAN RUTIN",IF(AND(Y81&gt;0.06,Y81&lt;=1.5),"PEMELIHARAAN RUTIN *)",IF(AND(Y81&gt;1.5,Y81&lt;=2.5),"PERBAIKAN/REHABILITASI",IF(AND(Y81&gt;2.5,Y81&lt;=3.5),"REHABILITASI",IF(AND(Y81&gt;3.5,Y81&lt;=4.5),"PENGGANTIAN",IF(AND(Y81&gt;4.6,Y81&lt;=5),"PEMBANGUNAN JEMBATAN BARU",0))))))</f>
        <v>PEMELIHARAAN RUTIN *)</v>
      </c>
    </row>
    <row r="82" spans="2:27" x14ac:dyDescent="0.3">
      <c r="B82" s="39">
        <v>42</v>
      </c>
      <c r="C82" s="39">
        <v>34</v>
      </c>
      <c r="D82" s="39">
        <v>259</v>
      </c>
      <c r="E82" s="42" t="s">
        <v>2004</v>
      </c>
      <c r="F82" s="70" t="s">
        <v>2207</v>
      </c>
      <c r="G82" s="68"/>
      <c r="H82" s="68" t="s">
        <v>2863</v>
      </c>
      <c r="I82" s="68" t="s">
        <v>2864</v>
      </c>
      <c r="J82" s="39" t="s">
        <v>2865</v>
      </c>
      <c r="K82" s="39"/>
      <c r="L82" s="42"/>
      <c r="M82" s="42"/>
      <c r="N82" s="40">
        <v>7</v>
      </c>
      <c r="O82" s="40">
        <v>4</v>
      </c>
      <c r="P82" s="40">
        <v>3</v>
      </c>
      <c r="Q82" s="42" t="s">
        <v>2357</v>
      </c>
      <c r="R82" s="39">
        <v>3</v>
      </c>
      <c r="S82" s="42" t="s">
        <v>2362</v>
      </c>
      <c r="T82" s="39">
        <v>3</v>
      </c>
      <c r="U82" s="42" t="s">
        <v>1940</v>
      </c>
      <c r="V82" s="39">
        <v>2</v>
      </c>
      <c r="W82" s="42" t="s">
        <v>1944</v>
      </c>
      <c r="X82" s="39">
        <v>3</v>
      </c>
      <c r="Y82" s="41">
        <f t="shared" si="27"/>
        <v>2.75</v>
      </c>
      <c r="Z82" s="39" t="str">
        <f t="shared" si="28"/>
        <v>RUSAK RINGAN</v>
      </c>
      <c r="AA82" s="42" t="str">
        <f t="shared" si="29"/>
        <v>REHABILITASI</v>
      </c>
    </row>
    <row r="83" spans="2:27" x14ac:dyDescent="0.3">
      <c r="B83" s="39"/>
      <c r="C83" s="39"/>
      <c r="D83" s="39"/>
      <c r="E83" s="42"/>
      <c r="F83" s="70" t="s">
        <v>2208</v>
      </c>
      <c r="G83" s="68"/>
      <c r="H83" s="68" t="s">
        <v>2866</v>
      </c>
      <c r="I83" s="68" t="s">
        <v>2867</v>
      </c>
      <c r="J83" s="39" t="s">
        <v>2868</v>
      </c>
      <c r="K83" s="39"/>
      <c r="L83" s="42"/>
      <c r="M83" s="42"/>
      <c r="N83" s="40">
        <v>15</v>
      </c>
      <c r="O83" s="40">
        <v>4</v>
      </c>
      <c r="P83" s="40">
        <v>3</v>
      </c>
      <c r="Q83" s="42" t="s">
        <v>2357</v>
      </c>
      <c r="R83" s="39">
        <v>5</v>
      </c>
      <c r="S83" s="42" t="s">
        <v>2362</v>
      </c>
      <c r="T83" s="39">
        <v>5</v>
      </c>
      <c r="U83" s="42" t="s">
        <v>1940</v>
      </c>
      <c r="V83" s="39">
        <v>2</v>
      </c>
      <c r="W83" s="42" t="s">
        <v>1944</v>
      </c>
      <c r="X83" s="39">
        <v>5</v>
      </c>
      <c r="Y83" s="41">
        <f t="shared" si="27"/>
        <v>4.25</v>
      </c>
      <c r="Z83" s="39" t="str">
        <f t="shared" si="28"/>
        <v>KRITIS</v>
      </c>
      <c r="AA83" s="42" t="str">
        <f t="shared" si="29"/>
        <v>PENGGANTIAN</v>
      </c>
    </row>
    <row r="84" spans="2:27" x14ac:dyDescent="0.3">
      <c r="B84" s="39"/>
      <c r="C84" s="39"/>
      <c r="D84" s="39"/>
      <c r="E84" s="42"/>
      <c r="F84" s="70" t="s">
        <v>2209</v>
      </c>
      <c r="G84" s="68"/>
      <c r="H84" s="68" t="s">
        <v>2869</v>
      </c>
      <c r="I84" s="68" t="s">
        <v>2870</v>
      </c>
      <c r="J84" s="39" t="s">
        <v>2871</v>
      </c>
      <c r="K84" s="39"/>
      <c r="L84" s="42"/>
      <c r="M84" s="42"/>
      <c r="N84" s="40">
        <v>12</v>
      </c>
      <c r="O84" s="40">
        <v>4</v>
      </c>
      <c r="P84" s="40">
        <v>3</v>
      </c>
      <c r="Q84" s="42" t="s">
        <v>2357</v>
      </c>
      <c r="R84" s="39">
        <v>1</v>
      </c>
      <c r="S84" s="42" t="s">
        <v>2362</v>
      </c>
      <c r="T84" s="39">
        <v>1</v>
      </c>
      <c r="U84" s="42" t="s">
        <v>1940</v>
      </c>
      <c r="V84" s="39">
        <v>2</v>
      </c>
      <c r="W84" s="42" t="s">
        <v>1944</v>
      </c>
      <c r="X84" s="39">
        <v>1</v>
      </c>
      <c r="Y84" s="41">
        <f t="shared" si="27"/>
        <v>1.25</v>
      </c>
      <c r="Z84" s="39" t="str">
        <f t="shared" si="28"/>
        <v>BAIK</v>
      </c>
      <c r="AA84" s="42" t="str">
        <f t="shared" si="29"/>
        <v>PEMELIHARAAN RUTIN *)</v>
      </c>
    </row>
    <row r="85" spans="2:27" x14ac:dyDescent="0.3">
      <c r="B85" s="39"/>
      <c r="C85" s="39"/>
      <c r="D85" s="39"/>
      <c r="E85" s="42"/>
      <c r="F85" s="70" t="s">
        <v>2210</v>
      </c>
      <c r="G85" s="68"/>
      <c r="H85" s="68" t="s">
        <v>2872</v>
      </c>
      <c r="I85" s="68" t="s">
        <v>2873</v>
      </c>
      <c r="J85" s="39" t="s">
        <v>2874</v>
      </c>
      <c r="K85" s="39"/>
      <c r="L85" s="42"/>
      <c r="M85" s="42"/>
      <c r="N85" s="40">
        <v>7</v>
      </c>
      <c r="O85" s="40">
        <v>5</v>
      </c>
      <c r="P85" s="40">
        <v>4</v>
      </c>
      <c r="Q85" s="42" t="s">
        <v>2357</v>
      </c>
      <c r="R85" s="39">
        <v>2</v>
      </c>
      <c r="S85" s="42" t="s">
        <v>2362</v>
      </c>
      <c r="T85" s="39">
        <v>2</v>
      </c>
      <c r="U85" s="42" t="s">
        <v>1940</v>
      </c>
      <c r="V85" s="39">
        <v>2</v>
      </c>
      <c r="W85" s="42" t="s">
        <v>1944</v>
      </c>
      <c r="X85" s="39">
        <v>3</v>
      </c>
      <c r="Y85" s="41">
        <f t="shared" si="27"/>
        <v>2.25</v>
      </c>
      <c r="Z85" s="39" t="str">
        <f t="shared" si="28"/>
        <v>SEDANG</v>
      </c>
      <c r="AA85" s="42" t="str">
        <f t="shared" si="29"/>
        <v>PERBAIKAN/REHABILITASI</v>
      </c>
    </row>
    <row r="86" spans="2:27" x14ac:dyDescent="0.3">
      <c r="B86" s="39"/>
      <c r="C86" s="39"/>
      <c r="D86" s="39"/>
      <c r="E86" s="42"/>
      <c r="F86" s="70" t="s">
        <v>2211</v>
      </c>
      <c r="G86" s="68"/>
      <c r="H86" s="68" t="s">
        <v>2875</v>
      </c>
      <c r="I86" s="68" t="s">
        <v>2876</v>
      </c>
      <c r="J86" s="39" t="s">
        <v>2877</v>
      </c>
      <c r="K86" s="39"/>
      <c r="L86" s="42"/>
      <c r="M86" s="42"/>
      <c r="N86" s="40">
        <v>8</v>
      </c>
      <c r="O86" s="40">
        <v>4</v>
      </c>
      <c r="P86" s="40">
        <v>2</v>
      </c>
      <c r="Q86" s="42" t="s">
        <v>2357</v>
      </c>
      <c r="R86" s="39">
        <v>2</v>
      </c>
      <c r="S86" s="42" t="s">
        <v>2362</v>
      </c>
      <c r="T86" s="39">
        <v>2</v>
      </c>
      <c r="U86" s="42" t="s">
        <v>1940</v>
      </c>
      <c r="V86" s="39">
        <v>2</v>
      </c>
      <c r="W86" s="42" t="s">
        <v>1944</v>
      </c>
      <c r="X86" s="39">
        <v>2</v>
      </c>
      <c r="Y86" s="41">
        <f t="shared" si="27"/>
        <v>2</v>
      </c>
      <c r="Z86" s="39" t="str">
        <f t="shared" si="28"/>
        <v>SEDANG</v>
      </c>
      <c r="AA86" s="42" t="str">
        <f t="shared" si="29"/>
        <v>PERBAIKAN/REHABILITASI</v>
      </c>
    </row>
    <row r="87" spans="2:27" x14ac:dyDescent="0.3">
      <c r="B87" s="39"/>
      <c r="C87" s="39"/>
      <c r="D87" s="39"/>
      <c r="E87" s="42"/>
      <c r="F87" s="70" t="s">
        <v>2212</v>
      </c>
      <c r="G87" s="68"/>
      <c r="H87" s="68" t="s">
        <v>2878</v>
      </c>
      <c r="I87" s="68" t="s">
        <v>2879</v>
      </c>
      <c r="J87" s="39" t="s">
        <v>2880</v>
      </c>
      <c r="K87" s="39"/>
      <c r="L87" s="42"/>
      <c r="M87" s="42"/>
      <c r="N87" s="40">
        <v>8</v>
      </c>
      <c r="O87" s="40">
        <v>4</v>
      </c>
      <c r="P87" s="40">
        <v>1</v>
      </c>
      <c r="Q87" s="42" t="s">
        <v>2357</v>
      </c>
      <c r="R87" s="39">
        <v>2</v>
      </c>
      <c r="S87" s="42" t="s">
        <v>2362</v>
      </c>
      <c r="T87" s="39">
        <v>2</v>
      </c>
      <c r="U87" s="42" t="s">
        <v>1940</v>
      </c>
      <c r="V87" s="39">
        <v>2</v>
      </c>
      <c r="W87" s="42" t="s">
        <v>1944</v>
      </c>
      <c r="X87" s="39">
        <v>2</v>
      </c>
      <c r="Y87" s="41">
        <f t="shared" si="27"/>
        <v>2</v>
      </c>
      <c r="Z87" s="39" t="str">
        <f t="shared" si="28"/>
        <v>SEDANG</v>
      </c>
      <c r="AA87" s="42" t="str">
        <f t="shared" si="29"/>
        <v>PERBAIKAN/REHABILITASI</v>
      </c>
    </row>
    <row r="88" spans="2:27" x14ac:dyDescent="0.3">
      <c r="B88" s="39"/>
      <c r="C88" s="39"/>
      <c r="D88" s="39"/>
      <c r="E88" s="42"/>
      <c r="F88" s="70" t="s">
        <v>2881</v>
      </c>
      <c r="G88" s="68"/>
      <c r="H88" s="68" t="s">
        <v>2882</v>
      </c>
      <c r="I88" s="68" t="s">
        <v>2883</v>
      </c>
      <c r="J88" s="39" t="s">
        <v>2884</v>
      </c>
      <c r="K88" s="39"/>
      <c r="L88" s="42"/>
      <c r="M88" s="42"/>
      <c r="N88" s="40">
        <v>8</v>
      </c>
      <c r="O88" s="40">
        <v>4</v>
      </c>
      <c r="P88" s="40">
        <v>2</v>
      </c>
      <c r="Q88" s="42"/>
      <c r="R88" s="39"/>
      <c r="S88" s="42"/>
      <c r="T88" s="39"/>
      <c r="U88" s="42"/>
      <c r="V88" s="39"/>
      <c r="W88" s="42"/>
      <c r="X88" s="39"/>
      <c r="Y88" s="41"/>
      <c r="Z88" s="39"/>
      <c r="AA88" s="42"/>
    </row>
    <row r="89" spans="2:27" x14ac:dyDescent="0.3">
      <c r="B89" s="39">
        <v>43</v>
      </c>
      <c r="C89" s="39">
        <v>34</v>
      </c>
      <c r="D89" s="39">
        <v>260</v>
      </c>
      <c r="E89" s="42" t="s">
        <v>2005</v>
      </c>
      <c r="F89" s="70"/>
      <c r="G89" s="68"/>
      <c r="H89" s="68"/>
      <c r="I89" s="68"/>
      <c r="J89" s="39"/>
      <c r="K89" s="39"/>
      <c r="L89" s="42"/>
      <c r="M89" s="42"/>
      <c r="N89" s="40"/>
      <c r="O89" s="40"/>
      <c r="P89" s="40"/>
      <c r="Q89" s="42"/>
      <c r="R89" s="39"/>
      <c r="S89" s="42"/>
      <c r="T89" s="39"/>
      <c r="U89" s="42"/>
      <c r="V89" s="39"/>
      <c r="W89" s="42"/>
      <c r="X89" s="39"/>
      <c r="Y89" s="41"/>
      <c r="Z89" s="39"/>
      <c r="AA89" s="42"/>
    </row>
    <row r="90" spans="2:27" x14ac:dyDescent="0.3">
      <c r="B90" s="39">
        <v>44</v>
      </c>
      <c r="C90" s="39">
        <v>34</v>
      </c>
      <c r="D90" s="39">
        <v>261</v>
      </c>
      <c r="E90" s="42" t="s">
        <v>2006</v>
      </c>
      <c r="F90" s="70" t="s">
        <v>2213</v>
      </c>
      <c r="G90" s="68" t="s">
        <v>2214</v>
      </c>
      <c r="H90" s="68"/>
      <c r="I90" s="68"/>
      <c r="J90" s="39"/>
      <c r="K90" s="39"/>
      <c r="L90" s="42"/>
      <c r="M90" s="42"/>
      <c r="N90" s="40">
        <v>7.3</v>
      </c>
      <c r="O90" s="40">
        <v>4</v>
      </c>
      <c r="P90" s="40">
        <v>3</v>
      </c>
      <c r="Q90" s="42" t="s">
        <v>2357</v>
      </c>
      <c r="R90" s="39">
        <v>2</v>
      </c>
      <c r="S90" s="42" t="s">
        <v>2362</v>
      </c>
      <c r="T90" s="39">
        <v>2</v>
      </c>
      <c r="U90" s="42" t="s">
        <v>1940</v>
      </c>
      <c r="V90" s="39" t="s">
        <v>1940</v>
      </c>
      <c r="W90" s="42" t="s">
        <v>1944</v>
      </c>
      <c r="X90" s="39">
        <v>3</v>
      </c>
      <c r="Y90" s="41">
        <f>AVERAGE(R90,T90,V90,X90)</f>
        <v>2.3333333333333335</v>
      </c>
      <c r="Z90" s="39" t="str">
        <f t="shared" si="0"/>
        <v>SEDANG</v>
      </c>
      <c r="AA90" s="42" t="str">
        <f t="shared" si="1"/>
        <v>PERBAIKAN/REHABILITASI</v>
      </c>
    </row>
    <row r="91" spans="2:27" x14ac:dyDescent="0.3">
      <c r="B91" s="39">
        <v>45</v>
      </c>
      <c r="C91" s="39">
        <v>34</v>
      </c>
      <c r="D91" s="39">
        <v>262</v>
      </c>
      <c r="E91" s="42" t="s">
        <v>2007</v>
      </c>
      <c r="F91" s="70" t="s">
        <v>2885</v>
      </c>
      <c r="G91" s="68"/>
      <c r="H91" s="68">
        <v>-0.57385699999999995</v>
      </c>
      <c r="I91" s="69">
        <v>116.297496</v>
      </c>
      <c r="J91" s="39" t="s">
        <v>1757</v>
      </c>
      <c r="K91" s="39"/>
      <c r="L91" s="42"/>
      <c r="M91" s="42"/>
      <c r="N91" s="40">
        <v>61.95</v>
      </c>
      <c r="O91" s="40">
        <v>1.9</v>
      </c>
      <c r="P91" s="40">
        <v>1</v>
      </c>
      <c r="Q91" s="42"/>
      <c r="R91" s="39"/>
      <c r="S91" s="42"/>
      <c r="T91" s="39"/>
      <c r="U91" s="42"/>
      <c r="V91" s="39"/>
      <c r="W91" s="42"/>
      <c r="X91" s="39"/>
      <c r="Y91" s="41"/>
      <c r="Z91" s="39"/>
      <c r="AA91" s="42"/>
    </row>
    <row r="92" spans="2:27" x14ac:dyDescent="0.3">
      <c r="B92" s="39"/>
      <c r="C92" s="39"/>
      <c r="D92" s="39"/>
      <c r="E92" s="42"/>
      <c r="F92" s="70" t="s">
        <v>2886</v>
      </c>
      <c r="G92" s="68"/>
      <c r="H92" s="68">
        <v>-0.62916300000000003</v>
      </c>
      <c r="I92" s="69">
        <v>116.31083700000001</v>
      </c>
      <c r="J92" s="39" t="s">
        <v>2442</v>
      </c>
      <c r="K92" s="39"/>
      <c r="L92" s="42"/>
      <c r="M92" s="42"/>
      <c r="N92" s="40">
        <v>6.5</v>
      </c>
      <c r="O92" s="40">
        <v>6.4</v>
      </c>
      <c r="P92" s="40">
        <v>1</v>
      </c>
      <c r="Q92" s="42"/>
      <c r="R92" s="39"/>
      <c r="S92" s="42"/>
      <c r="T92" s="39"/>
      <c r="U92" s="42"/>
      <c r="V92" s="39"/>
      <c r="W92" s="42"/>
      <c r="X92" s="39"/>
      <c r="Y92" s="41"/>
      <c r="Z92" s="39"/>
      <c r="AA92" s="42"/>
    </row>
    <row r="93" spans="2:27" x14ac:dyDescent="0.3">
      <c r="B93" s="39"/>
      <c r="C93" s="39"/>
      <c r="D93" s="39"/>
      <c r="E93" s="42"/>
      <c r="F93" s="70" t="s">
        <v>2887</v>
      </c>
      <c r="G93" s="68"/>
      <c r="H93" s="68">
        <v>-0.65234400000000003</v>
      </c>
      <c r="I93" s="69">
        <v>116.319861</v>
      </c>
      <c r="J93" s="39" t="s">
        <v>2888</v>
      </c>
      <c r="K93" s="39"/>
      <c r="L93" s="42"/>
      <c r="M93" s="42"/>
      <c r="N93" s="40">
        <v>5.0999999999999996</v>
      </c>
      <c r="O93" s="40">
        <v>6.4</v>
      </c>
      <c r="P93" s="40">
        <v>1</v>
      </c>
      <c r="Q93" s="42"/>
      <c r="R93" s="39"/>
      <c r="S93" s="42"/>
      <c r="T93" s="39"/>
      <c r="U93" s="42"/>
      <c r="V93" s="39"/>
      <c r="W93" s="42"/>
      <c r="X93" s="39"/>
      <c r="Y93" s="41"/>
      <c r="Z93" s="39"/>
      <c r="AA93" s="42"/>
    </row>
    <row r="94" spans="2:27" x14ac:dyDescent="0.3">
      <c r="B94" s="39"/>
      <c r="C94" s="39"/>
      <c r="D94" s="39"/>
      <c r="E94" s="42"/>
      <c r="F94" s="70" t="s">
        <v>2889</v>
      </c>
      <c r="G94" s="68"/>
      <c r="H94" s="68">
        <v>-0.666377</v>
      </c>
      <c r="I94" s="69">
        <v>116.319919</v>
      </c>
      <c r="J94" s="39" t="s">
        <v>2890</v>
      </c>
      <c r="K94" s="39"/>
      <c r="L94" s="42"/>
      <c r="M94" s="42"/>
      <c r="N94" s="40">
        <v>4.5</v>
      </c>
      <c r="O94" s="40">
        <v>3</v>
      </c>
      <c r="P94" s="40">
        <v>1</v>
      </c>
      <c r="Q94" s="42"/>
      <c r="R94" s="39"/>
      <c r="S94" s="42"/>
      <c r="T94" s="39"/>
      <c r="U94" s="42"/>
      <c r="V94" s="39"/>
      <c r="W94" s="42"/>
      <c r="X94" s="39"/>
      <c r="Y94" s="41"/>
      <c r="Z94" s="39"/>
      <c r="AA94" s="42"/>
    </row>
    <row r="95" spans="2:27" x14ac:dyDescent="0.3">
      <c r="B95" s="39"/>
      <c r="C95" s="39"/>
      <c r="D95" s="39"/>
      <c r="E95" s="42"/>
      <c r="F95" s="70" t="s">
        <v>2891</v>
      </c>
      <c r="G95" s="68"/>
      <c r="H95" s="74">
        <v>-0.67096</v>
      </c>
      <c r="I95" s="69">
        <v>116.31996100000001</v>
      </c>
      <c r="J95" s="39" t="s">
        <v>2892</v>
      </c>
      <c r="K95" s="39"/>
      <c r="L95" s="42"/>
      <c r="M95" s="42"/>
      <c r="N95" s="40">
        <v>3.9</v>
      </c>
      <c r="O95" s="40">
        <v>3</v>
      </c>
      <c r="P95" s="40">
        <v>1</v>
      </c>
      <c r="Q95" s="42"/>
      <c r="R95" s="39"/>
      <c r="S95" s="42"/>
      <c r="T95" s="39"/>
      <c r="U95" s="42"/>
      <c r="V95" s="39"/>
      <c r="W95" s="42"/>
      <c r="X95" s="39"/>
      <c r="Y95" s="41"/>
      <c r="Z95" s="39"/>
      <c r="AA95" s="42"/>
    </row>
    <row r="96" spans="2:27" x14ac:dyDescent="0.3">
      <c r="B96" s="39"/>
      <c r="C96" s="39"/>
      <c r="D96" s="39"/>
      <c r="E96" s="42"/>
      <c r="F96" s="70" t="s">
        <v>2893</v>
      </c>
      <c r="G96" s="68"/>
      <c r="H96" s="68">
        <v>-0.67096699999999998</v>
      </c>
      <c r="I96" s="69">
        <v>116.32087799999999</v>
      </c>
      <c r="J96" s="39" t="s">
        <v>2894</v>
      </c>
      <c r="K96" s="39"/>
      <c r="L96" s="42"/>
      <c r="M96" s="42"/>
      <c r="N96" s="40">
        <v>3.9</v>
      </c>
      <c r="O96" s="40">
        <v>3</v>
      </c>
      <c r="P96" s="40">
        <v>1</v>
      </c>
      <c r="Q96" s="42"/>
      <c r="R96" s="39"/>
      <c r="S96" s="42"/>
      <c r="T96" s="39"/>
      <c r="U96" s="42"/>
      <c r="V96" s="39"/>
      <c r="W96" s="42"/>
      <c r="X96" s="39"/>
      <c r="Y96" s="41"/>
      <c r="Z96" s="39"/>
      <c r="AA96" s="42"/>
    </row>
    <row r="97" spans="2:27" x14ac:dyDescent="0.3">
      <c r="B97" s="39"/>
      <c r="C97" s="39"/>
      <c r="D97" s="39"/>
      <c r="E97" s="42"/>
      <c r="F97" s="70" t="s">
        <v>2895</v>
      </c>
      <c r="G97" s="68"/>
      <c r="H97" s="68">
        <v>-0.68431299999999995</v>
      </c>
      <c r="I97" s="69">
        <v>116.329228</v>
      </c>
      <c r="J97" s="39" t="s">
        <v>2896</v>
      </c>
      <c r="K97" s="39"/>
      <c r="L97" s="42"/>
      <c r="M97" s="42"/>
      <c r="N97" s="40">
        <v>3.8</v>
      </c>
      <c r="O97" s="40">
        <v>6.9</v>
      </c>
      <c r="P97" s="40">
        <v>1</v>
      </c>
      <c r="Q97" s="42"/>
      <c r="R97" s="39"/>
      <c r="S97" s="42"/>
      <c r="T97" s="39"/>
      <c r="U97" s="42"/>
      <c r="V97" s="39"/>
      <c r="W97" s="42"/>
      <c r="X97" s="39"/>
      <c r="Y97" s="41"/>
      <c r="Z97" s="39"/>
      <c r="AA97" s="42"/>
    </row>
    <row r="98" spans="2:27" x14ac:dyDescent="0.3">
      <c r="B98" s="39"/>
      <c r="C98" s="39"/>
      <c r="D98" s="39"/>
      <c r="E98" s="42"/>
      <c r="F98" s="70" t="s">
        <v>2897</v>
      </c>
      <c r="G98" s="68"/>
      <c r="H98" s="68">
        <v>-0.68956799999999996</v>
      </c>
      <c r="I98" s="69">
        <v>116.328988</v>
      </c>
      <c r="J98" s="39" t="s">
        <v>2898</v>
      </c>
      <c r="K98" s="39"/>
      <c r="L98" s="42"/>
      <c r="M98" s="42"/>
      <c r="N98" s="40">
        <v>8.15</v>
      </c>
      <c r="O98" s="40">
        <v>6.9</v>
      </c>
      <c r="P98" s="40">
        <v>1</v>
      </c>
      <c r="Q98" s="42"/>
      <c r="R98" s="39"/>
      <c r="S98" s="42"/>
      <c r="T98" s="39"/>
      <c r="U98" s="42"/>
      <c r="V98" s="39"/>
      <c r="W98" s="42"/>
      <c r="X98" s="39"/>
      <c r="Y98" s="41"/>
      <c r="Z98" s="39"/>
      <c r="AA98" s="42"/>
    </row>
    <row r="99" spans="2:27" x14ac:dyDescent="0.3">
      <c r="B99" s="39"/>
      <c r="C99" s="39"/>
      <c r="D99" s="39"/>
      <c r="E99" s="42"/>
      <c r="F99" s="70" t="s">
        <v>2899</v>
      </c>
      <c r="G99" s="68"/>
      <c r="H99" s="68">
        <v>-0.68959300000000001</v>
      </c>
      <c r="I99" s="69">
        <v>116.328993</v>
      </c>
      <c r="J99" s="39" t="s">
        <v>2900</v>
      </c>
      <c r="K99" s="39"/>
      <c r="L99" s="42"/>
      <c r="M99" s="42"/>
      <c r="N99" s="40">
        <v>7.3</v>
      </c>
      <c r="O99" s="40">
        <v>7.2</v>
      </c>
      <c r="P99" s="40">
        <v>1</v>
      </c>
      <c r="Q99" s="42"/>
      <c r="R99" s="39"/>
      <c r="S99" s="42"/>
      <c r="T99" s="39"/>
      <c r="U99" s="42"/>
      <c r="V99" s="39"/>
      <c r="W99" s="42"/>
      <c r="X99" s="39"/>
      <c r="Y99" s="41"/>
      <c r="Z99" s="39"/>
      <c r="AA99" s="42"/>
    </row>
    <row r="100" spans="2:27" x14ac:dyDescent="0.3">
      <c r="B100" s="39">
        <v>46</v>
      </c>
      <c r="C100" s="39">
        <v>34</v>
      </c>
      <c r="D100" s="39">
        <v>263</v>
      </c>
      <c r="E100" s="42" t="s">
        <v>2008</v>
      </c>
      <c r="F100" s="70"/>
      <c r="G100" s="68"/>
      <c r="H100" s="68"/>
      <c r="I100" s="68"/>
      <c r="J100" s="39"/>
      <c r="K100" s="39"/>
      <c r="L100" s="42"/>
      <c r="M100" s="42"/>
      <c r="N100" s="40"/>
      <c r="O100" s="40"/>
      <c r="P100" s="40"/>
      <c r="Q100" s="42"/>
      <c r="R100" s="39"/>
      <c r="S100" s="42"/>
      <c r="T100" s="39"/>
      <c r="U100" s="42"/>
      <c r="V100" s="39"/>
      <c r="W100" s="42"/>
      <c r="X100" s="39"/>
      <c r="Y100" s="41"/>
      <c r="Z100" s="39"/>
      <c r="AA100" s="42"/>
    </row>
    <row r="101" spans="2:27" x14ac:dyDescent="0.3">
      <c r="B101" s="39">
        <v>47</v>
      </c>
      <c r="C101" s="39">
        <v>34</v>
      </c>
      <c r="D101" s="39">
        <v>264</v>
      </c>
      <c r="E101" s="42" t="s">
        <v>2009</v>
      </c>
      <c r="F101" s="70"/>
      <c r="G101" s="68"/>
      <c r="H101" s="68"/>
      <c r="I101" s="68"/>
      <c r="J101" s="39"/>
      <c r="K101" s="39"/>
      <c r="L101" s="42"/>
      <c r="M101" s="42"/>
      <c r="N101" s="40"/>
      <c r="O101" s="40"/>
      <c r="P101" s="40"/>
      <c r="Q101" s="42"/>
      <c r="R101" s="39"/>
      <c r="S101" s="42"/>
      <c r="T101" s="39"/>
      <c r="U101" s="42"/>
      <c r="V101" s="39"/>
      <c r="W101" s="42"/>
      <c r="X101" s="39"/>
      <c r="Y101" s="41"/>
      <c r="Z101" s="39"/>
      <c r="AA101" s="42"/>
    </row>
    <row r="102" spans="2:27" x14ac:dyDescent="0.3">
      <c r="B102" s="39">
        <v>48</v>
      </c>
      <c r="C102" s="39">
        <v>34</v>
      </c>
      <c r="D102" s="39">
        <v>265</v>
      </c>
      <c r="E102" s="42" t="s">
        <v>2010</v>
      </c>
      <c r="F102" s="70" t="s">
        <v>2215</v>
      </c>
      <c r="G102" s="68"/>
      <c r="H102" s="74">
        <v>-0.72387999999999997</v>
      </c>
      <c r="I102" s="69">
        <v>116.23947200000001</v>
      </c>
      <c r="J102" s="39" t="s">
        <v>2901</v>
      </c>
      <c r="K102" s="39"/>
      <c r="L102" s="42"/>
      <c r="M102" s="42"/>
      <c r="N102" s="40">
        <v>5.5</v>
      </c>
      <c r="O102" s="40">
        <v>4</v>
      </c>
      <c r="P102" s="40">
        <v>1</v>
      </c>
      <c r="Q102" s="42" t="s">
        <v>2357</v>
      </c>
      <c r="R102" s="39">
        <v>2</v>
      </c>
      <c r="S102" s="42" t="s">
        <v>2362</v>
      </c>
      <c r="T102" s="39">
        <v>2</v>
      </c>
      <c r="U102" s="42" t="s">
        <v>1940</v>
      </c>
      <c r="V102" s="39">
        <v>2</v>
      </c>
      <c r="W102" s="42" t="s">
        <v>1944</v>
      </c>
      <c r="X102" s="39">
        <v>2</v>
      </c>
      <c r="Y102" s="41">
        <f t="shared" ref="Y102:Y104" si="30">AVERAGE(R102,T102,V102,X102)</f>
        <v>2</v>
      </c>
      <c r="Z102" s="39" t="str">
        <f>IF(AND(Y102&gt;=0,Y102&lt;=0.5),"BAIK SEKALI",IF(AND(Y102&gt;0.6,Y102&lt;=1.5),"BAIK",IF(AND(Y102&gt;1.5,Y102&lt;=2.5),"SEDANG",IF(AND(Y102&gt;2.5,Y102&lt;=3.5),"RUSAK RINGAN",IF(AND(Y102&gt;3.6,Y102&lt;=4.5),"KRITIS",IF(AND(Y102&gt;4.6,Y102&lt;=5),"RUNTUH"))))))</f>
        <v>SEDANG</v>
      </c>
      <c r="AA102" s="42" t="str">
        <f>IF(AND(Y102&gt;=0,Y102&lt;=0.5),"PEMELIHARAAN RUTIN",IF(AND(Y102&gt;0.06,Y102&lt;=1.5),"PEMELIHARAAN RUTIN *)",IF(AND(Y102&gt;1.5,Y102&lt;=2.5),"PERBAIKAN/REHABILITASI",IF(AND(Y102&gt;2.5,Y102&lt;=3.5),"REHABILITASI",IF(AND(Y102&gt;3.5,Y102&lt;=4.5),"PENGGANTIAN",IF(AND(Y102&gt;4.6,Y102&lt;=5),"PEMBANGUNAN JEMBATAN BARU",0))))))</f>
        <v>PERBAIKAN/REHABILITASI</v>
      </c>
    </row>
    <row r="103" spans="2:27" x14ac:dyDescent="0.3">
      <c r="B103" s="39"/>
      <c r="C103" s="39"/>
      <c r="D103" s="39"/>
      <c r="E103" s="42"/>
      <c r="F103" s="70" t="s">
        <v>2216</v>
      </c>
      <c r="G103" s="68"/>
      <c r="H103" s="68">
        <v>-0.72030899999999998</v>
      </c>
      <c r="I103" s="69">
        <v>116.23991700000001</v>
      </c>
      <c r="J103" s="39" t="s">
        <v>2902</v>
      </c>
      <c r="K103" s="39"/>
      <c r="L103" s="42"/>
      <c r="M103" s="42"/>
      <c r="N103" s="40">
        <v>5.85</v>
      </c>
      <c r="O103" s="40">
        <v>4.4800000000000004</v>
      </c>
      <c r="P103" s="40">
        <v>1</v>
      </c>
      <c r="Q103" s="42" t="s">
        <v>2357</v>
      </c>
      <c r="R103" s="39">
        <v>3</v>
      </c>
      <c r="S103" s="42" t="s">
        <v>2362</v>
      </c>
      <c r="T103" s="39">
        <v>3</v>
      </c>
      <c r="U103" s="42" t="s">
        <v>1940</v>
      </c>
      <c r="V103" s="39">
        <v>3</v>
      </c>
      <c r="W103" s="42" t="s">
        <v>1944</v>
      </c>
      <c r="X103" s="39">
        <v>3</v>
      </c>
      <c r="Y103" s="41">
        <f t="shared" si="30"/>
        <v>3</v>
      </c>
      <c r="Z103" s="39" t="str">
        <f t="shared" ref="Z103:Z104" si="31">IF(AND(Y103&gt;=0,Y103&lt;=0.5),"BAIK SEKALI",IF(AND(Y103&gt;0.6,Y103&lt;=1.5),"BAIK",IF(AND(Y103&gt;1.5,Y103&lt;=2.5),"SEDANG",IF(AND(Y103&gt;2.5,Y103&lt;=3.5),"RUSAK RINGAN",IF(AND(Y103&gt;3.6,Y103&lt;=4.5),"KRITIS",IF(AND(Y103&gt;4.6,Y103&lt;=5),"RUNTUH"))))))</f>
        <v>RUSAK RINGAN</v>
      </c>
      <c r="AA103" s="42" t="str">
        <f t="shared" ref="AA103:AA104" si="32">IF(AND(Y103&gt;=0,Y103&lt;=0.5),"PEMELIHARAAN RUTIN",IF(AND(Y103&gt;0.06,Y103&lt;=1.5),"PEMELIHARAAN RUTIN *)",IF(AND(Y103&gt;1.5,Y103&lt;=2.5),"PERBAIKAN/REHABILITASI",IF(AND(Y103&gt;2.5,Y103&lt;=3.5),"REHABILITASI",IF(AND(Y103&gt;3.5,Y103&lt;=4.5),"PENGGANTIAN",IF(AND(Y103&gt;4.6,Y103&lt;=5),"PEMBANGUNAN JEMBATAN BARU",0))))))</f>
        <v>REHABILITASI</v>
      </c>
    </row>
    <row r="104" spans="2:27" x14ac:dyDescent="0.3">
      <c r="B104" s="39"/>
      <c r="C104" s="39"/>
      <c r="D104" s="39"/>
      <c r="E104" s="42"/>
      <c r="F104" s="70" t="s">
        <v>2217</v>
      </c>
      <c r="G104" s="68"/>
      <c r="H104" s="68">
        <v>-0.71870100000000003</v>
      </c>
      <c r="I104" s="69">
        <v>116.240054</v>
      </c>
      <c r="J104" s="39" t="s">
        <v>2903</v>
      </c>
      <c r="K104" s="39"/>
      <c r="L104" s="42"/>
      <c r="M104" s="42"/>
      <c r="N104" s="40">
        <v>9.9700000000000006</v>
      </c>
      <c r="O104" s="40">
        <v>4.3</v>
      </c>
      <c r="P104" s="40">
        <v>2</v>
      </c>
      <c r="Q104" s="42" t="s">
        <v>2357</v>
      </c>
      <c r="R104" s="39">
        <v>3</v>
      </c>
      <c r="S104" s="42" t="s">
        <v>2362</v>
      </c>
      <c r="T104" s="39">
        <v>2</v>
      </c>
      <c r="U104" s="42" t="s">
        <v>1940</v>
      </c>
      <c r="V104" s="39">
        <v>2</v>
      </c>
      <c r="W104" s="42" t="s">
        <v>1944</v>
      </c>
      <c r="X104" s="39">
        <v>3</v>
      </c>
      <c r="Y104" s="41">
        <f t="shared" si="30"/>
        <v>2.5</v>
      </c>
      <c r="Z104" s="39" t="str">
        <f t="shared" si="31"/>
        <v>SEDANG</v>
      </c>
      <c r="AA104" s="42" t="str">
        <f t="shared" si="32"/>
        <v>PERBAIKAN/REHABILITASI</v>
      </c>
    </row>
    <row r="105" spans="2:27" x14ac:dyDescent="0.3">
      <c r="B105" s="39"/>
      <c r="C105" s="39"/>
      <c r="D105" s="39"/>
      <c r="E105" s="42"/>
      <c r="F105" s="70" t="s">
        <v>2904</v>
      </c>
      <c r="G105" s="68"/>
      <c r="H105" s="68">
        <v>-0.71214100000000002</v>
      </c>
      <c r="I105" s="69">
        <v>116.24081099999999</v>
      </c>
      <c r="J105" s="39" t="s">
        <v>2905</v>
      </c>
      <c r="K105" s="39"/>
      <c r="L105" s="42"/>
      <c r="M105" s="42"/>
      <c r="N105" s="40">
        <v>5.5</v>
      </c>
      <c r="O105" s="40">
        <v>4.2</v>
      </c>
      <c r="P105" s="40">
        <v>2</v>
      </c>
      <c r="Q105" s="42"/>
      <c r="R105" s="39"/>
      <c r="S105" s="42"/>
      <c r="T105" s="39"/>
      <c r="U105" s="42"/>
      <c r="V105" s="39"/>
      <c r="W105" s="42"/>
      <c r="X105" s="39"/>
      <c r="Y105" s="41"/>
      <c r="Z105" s="39"/>
      <c r="AA105" s="42"/>
    </row>
    <row r="106" spans="2:27" x14ac:dyDescent="0.3">
      <c r="B106" s="39"/>
      <c r="C106" s="39"/>
      <c r="D106" s="39"/>
      <c r="E106" s="42"/>
      <c r="F106" s="70" t="s">
        <v>2906</v>
      </c>
      <c r="G106" s="68"/>
      <c r="H106" s="68">
        <v>-0.70568699999999995</v>
      </c>
      <c r="I106" s="69">
        <v>116.242609</v>
      </c>
      <c r="J106" s="39" t="s">
        <v>2522</v>
      </c>
      <c r="K106" s="39"/>
      <c r="L106" s="42"/>
      <c r="M106" s="42"/>
      <c r="N106" s="40">
        <v>14.6</v>
      </c>
      <c r="O106" s="40">
        <v>4.26</v>
      </c>
      <c r="P106" s="40">
        <v>2</v>
      </c>
      <c r="Q106" s="42"/>
      <c r="R106" s="39"/>
      <c r="S106" s="42"/>
      <c r="T106" s="39"/>
      <c r="U106" s="42"/>
      <c r="V106" s="39"/>
      <c r="W106" s="42"/>
      <c r="X106" s="39"/>
      <c r="Y106" s="41"/>
      <c r="Z106" s="39"/>
      <c r="AA106" s="42"/>
    </row>
    <row r="107" spans="2:27" x14ac:dyDescent="0.3">
      <c r="B107" s="39">
        <v>49</v>
      </c>
      <c r="C107" s="39">
        <v>34</v>
      </c>
      <c r="D107" s="39">
        <v>266</v>
      </c>
      <c r="E107" s="42" t="s">
        <v>2011</v>
      </c>
      <c r="F107" s="70" t="s">
        <v>2218</v>
      </c>
      <c r="G107" s="68"/>
      <c r="H107" s="68" t="s">
        <v>2907</v>
      </c>
      <c r="I107" s="68" t="s">
        <v>2908</v>
      </c>
      <c r="J107" s="39" t="s">
        <v>2909</v>
      </c>
      <c r="K107" s="39"/>
      <c r="L107" s="42"/>
      <c r="M107" s="42"/>
      <c r="N107" s="40">
        <v>11.2</v>
      </c>
      <c r="O107" s="40">
        <v>4.0999999999999996</v>
      </c>
      <c r="P107" s="40">
        <v>1</v>
      </c>
      <c r="Q107" s="42" t="s">
        <v>2359</v>
      </c>
      <c r="R107" s="39">
        <v>4</v>
      </c>
      <c r="S107" s="42" t="s">
        <v>1940</v>
      </c>
      <c r="T107" s="39">
        <v>4</v>
      </c>
      <c r="U107" s="42" t="s">
        <v>1940</v>
      </c>
      <c r="V107" s="39">
        <v>4</v>
      </c>
      <c r="W107" s="42" t="s">
        <v>1944</v>
      </c>
      <c r="X107" s="39">
        <v>4</v>
      </c>
      <c r="Y107" s="41">
        <f t="shared" ref="Y107:Y108" si="33">AVERAGE(R107,T107,V107,X107)</f>
        <v>4</v>
      </c>
      <c r="Z107" s="39" t="str">
        <f t="shared" ref="Z107" si="34">IF(AND(Y107&gt;=0,Y107&lt;=0.5),"BAIK SEKALI",IF(AND(Y107&gt;0.6,Y107&lt;=1.5),"BAIK",IF(AND(Y107&gt;1.5,Y107&lt;=2.5),"SEDANG",IF(AND(Y107&gt;2.5,Y107&lt;=3.5),"RUSAK RINGAN",IF(AND(Y107&gt;3.6,Y107&lt;=4.5),"KRITIS",IF(AND(Y107&gt;4.6,Y107&lt;=5),"RUNTUH"))))))</f>
        <v>KRITIS</v>
      </c>
      <c r="AA107" s="42" t="str">
        <f t="shared" ref="AA107:AA108" si="35">IF(AND(Y107&gt;=0,Y107&lt;=0.5),"PEMELIHARAAN RUTIN",IF(AND(Y107&gt;0.06,Y107&lt;=1.5),"PEMELIHARAAN RUTIN *)",IF(AND(Y107&gt;1.5,Y107&lt;=2.5),"PERBAIKAN/REHABILITASI",IF(AND(Y107&gt;2.5,Y107&lt;=3.5),"REHABILITASI",IF(AND(Y107&gt;3.5,Y107&lt;=4.5),"PENGGANTIAN",IF(AND(Y107&gt;4.6,Y107&lt;=5),"PEMBANGUNAN JEMBATAN BARU",0))))))</f>
        <v>PENGGANTIAN</v>
      </c>
    </row>
    <row r="108" spans="2:27" x14ac:dyDescent="0.3">
      <c r="B108" s="39"/>
      <c r="C108" s="39"/>
      <c r="D108" s="39"/>
      <c r="E108" s="42"/>
      <c r="F108" s="70" t="s">
        <v>2219</v>
      </c>
      <c r="G108" s="68"/>
      <c r="H108" s="68" t="s">
        <v>2910</v>
      </c>
      <c r="I108" s="68" t="s">
        <v>2911</v>
      </c>
      <c r="J108" s="39" t="s">
        <v>2912</v>
      </c>
      <c r="K108" s="39"/>
      <c r="L108" s="42"/>
      <c r="M108" s="42"/>
      <c r="N108" s="40">
        <v>12.7</v>
      </c>
      <c r="O108" s="40">
        <v>4.3</v>
      </c>
      <c r="P108" s="40">
        <v>1</v>
      </c>
      <c r="Q108" s="42" t="s">
        <v>2359</v>
      </c>
      <c r="R108" s="39">
        <v>5</v>
      </c>
      <c r="S108" s="42" t="s">
        <v>1940</v>
      </c>
      <c r="T108" s="39">
        <v>5</v>
      </c>
      <c r="U108" s="42" t="s">
        <v>1940</v>
      </c>
      <c r="V108" s="39">
        <v>5</v>
      </c>
      <c r="W108" s="42" t="s">
        <v>1944</v>
      </c>
      <c r="X108" s="39">
        <v>5</v>
      </c>
      <c r="Y108" s="41">
        <f t="shared" si="33"/>
        <v>5</v>
      </c>
      <c r="Z108" s="39" t="str">
        <f>IF(AND(Y108&gt;=0,Y108&lt;=0.5),"BAIK SEKALI",IF(AND(Y108&gt;0.6,Y108&lt;=1.5),"BAIK",IF(AND(Y108&gt;1.5,Y108&lt;=2.5),"SEDANG",IF(AND(Y108&gt;2.5,Y108&lt;=3.5),"RUSAK RINGAN",IF(AND(Y108&gt;3.6,Y108&lt;=4.5),"KRITIS",IF(AND(Y108&gt;4.6,Y108&lt;=5),"RUNTUH"))))))</f>
        <v>RUNTUH</v>
      </c>
      <c r="AA108" s="42" t="str">
        <f t="shared" si="35"/>
        <v>PEMBANGUNAN JEMBATAN BARU</v>
      </c>
    </row>
    <row r="109" spans="2:27" x14ac:dyDescent="0.3">
      <c r="B109" s="39"/>
      <c r="C109" s="39"/>
      <c r="D109" s="39"/>
      <c r="E109" s="42"/>
      <c r="F109" s="70" t="s">
        <v>2913</v>
      </c>
      <c r="G109" s="68"/>
      <c r="H109" s="68" t="s">
        <v>2914</v>
      </c>
      <c r="I109" s="68" t="s">
        <v>2915</v>
      </c>
      <c r="J109" s="39" t="s">
        <v>2916</v>
      </c>
      <c r="K109" s="39"/>
      <c r="L109" s="42"/>
      <c r="M109" s="42"/>
      <c r="N109" s="40">
        <v>7.9</v>
      </c>
      <c r="O109" s="40">
        <v>4</v>
      </c>
      <c r="P109" s="40">
        <v>1</v>
      </c>
      <c r="Q109" s="42"/>
      <c r="R109" s="39"/>
      <c r="S109" s="42"/>
      <c r="T109" s="39"/>
      <c r="U109" s="42"/>
      <c r="V109" s="39"/>
      <c r="W109" s="42"/>
      <c r="X109" s="39"/>
      <c r="Y109" s="41"/>
      <c r="Z109" s="39"/>
      <c r="AA109" s="42"/>
    </row>
    <row r="110" spans="2:27" x14ac:dyDescent="0.3">
      <c r="B110" s="39"/>
      <c r="C110" s="39"/>
      <c r="D110" s="39"/>
      <c r="E110" s="42"/>
      <c r="F110" s="70" t="s">
        <v>2917</v>
      </c>
      <c r="G110" s="68"/>
      <c r="H110" s="68" t="s">
        <v>2918</v>
      </c>
      <c r="I110" s="68" t="s">
        <v>2919</v>
      </c>
      <c r="J110" s="39" t="s">
        <v>2920</v>
      </c>
      <c r="K110" s="39"/>
      <c r="L110" s="42"/>
      <c r="M110" s="42"/>
      <c r="N110" s="40">
        <v>11.1</v>
      </c>
      <c r="O110" s="40">
        <v>4.0999999999999996</v>
      </c>
      <c r="P110" s="40">
        <v>1</v>
      </c>
      <c r="Q110" s="42"/>
      <c r="R110" s="39"/>
      <c r="S110" s="42"/>
      <c r="T110" s="39"/>
      <c r="U110" s="42"/>
      <c r="V110" s="39"/>
      <c r="W110" s="42"/>
      <c r="X110" s="39"/>
      <c r="Y110" s="41"/>
      <c r="Z110" s="39"/>
      <c r="AA110" s="42"/>
    </row>
    <row r="111" spans="2:27" x14ac:dyDescent="0.3">
      <c r="B111" s="39"/>
      <c r="C111" s="39"/>
      <c r="D111" s="39"/>
      <c r="E111" s="42"/>
      <c r="F111" s="70" t="s">
        <v>2921</v>
      </c>
      <c r="G111" s="68"/>
      <c r="H111" s="68" t="s">
        <v>2922</v>
      </c>
      <c r="I111" s="68" t="s">
        <v>2923</v>
      </c>
      <c r="J111" s="39" t="s">
        <v>2924</v>
      </c>
      <c r="K111" s="39"/>
      <c r="L111" s="42"/>
      <c r="M111" s="42"/>
      <c r="N111" s="40">
        <v>6.4</v>
      </c>
      <c r="O111" s="40">
        <v>4</v>
      </c>
      <c r="P111" s="40">
        <v>1</v>
      </c>
      <c r="Q111" s="42"/>
      <c r="R111" s="39"/>
      <c r="S111" s="42"/>
      <c r="T111" s="39"/>
      <c r="U111" s="42"/>
      <c r="V111" s="39"/>
      <c r="W111" s="42"/>
      <c r="X111" s="39"/>
      <c r="Y111" s="41"/>
      <c r="Z111" s="39"/>
      <c r="AA111" s="42"/>
    </row>
    <row r="112" spans="2:27" x14ac:dyDescent="0.3">
      <c r="B112" s="39"/>
      <c r="C112" s="39"/>
      <c r="D112" s="39"/>
      <c r="E112" s="42"/>
      <c r="F112" s="70" t="s">
        <v>2925</v>
      </c>
      <c r="G112" s="68"/>
      <c r="H112" s="68" t="s">
        <v>2926</v>
      </c>
      <c r="I112" s="68" t="s">
        <v>2927</v>
      </c>
      <c r="J112" s="39" t="s">
        <v>2928</v>
      </c>
      <c r="K112" s="39"/>
      <c r="L112" s="42"/>
      <c r="M112" s="42"/>
      <c r="N112" s="40">
        <v>14</v>
      </c>
      <c r="O112" s="40">
        <v>4</v>
      </c>
      <c r="P112" s="40">
        <v>1</v>
      </c>
      <c r="Q112" s="42"/>
      <c r="R112" s="39"/>
      <c r="S112" s="42"/>
      <c r="T112" s="39"/>
      <c r="U112" s="42"/>
      <c r="V112" s="39"/>
      <c r="W112" s="42"/>
      <c r="X112" s="39"/>
      <c r="Y112" s="41"/>
      <c r="Z112" s="39"/>
      <c r="AA112" s="42"/>
    </row>
    <row r="113" spans="2:27" x14ac:dyDescent="0.3">
      <c r="B113" s="39"/>
      <c r="C113" s="39"/>
      <c r="D113" s="39"/>
      <c r="E113" s="42"/>
      <c r="F113" s="70" t="s">
        <v>2929</v>
      </c>
      <c r="G113" s="68"/>
      <c r="H113" s="68" t="s">
        <v>2930</v>
      </c>
      <c r="I113" s="68" t="s">
        <v>2931</v>
      </c>
      <c r="J113" s="39" t="s">
        <v>2932</v>
      </c>
      <c r="K113" s="39"/>
      <c r="L113" s="42"/>
      <c r="M113" s="42"/>
      <c r="N113" s="40">
        <v>15.3</v>
      </c>
      <c r="O113" s="40">
        <v>4.0999999999999996</v>
      </c>
      <c r="P113" s="40">
        <v>1</v>
      </c>
      <c r="Q113" s="42"/>
      <c r="R113" s="39"/>
      <c r="S113" s="42"/>
      <c r="T113" s="39"/>
      <c r="U113" s="42"/>
      <c r="V113" s="39"/>
      <c r="W113" s="42"/>
      <c r="X113" s="39"/>
      <c r="Y113" s="41"/>
      <c r="Z113" s="39"/>
      <c r="AA113" s="42"/>
    </row>
    <row r="114" spans="2:27" x14ac:dyDescent="0.3">
      <c r="B114" s="39"/>
      <c r="C114" s="39"/>
      <c r="D114" s="39"/>
      <c r="E114" s="42"/>
      <c r="F114" s="70" t="s">
        <v>2933</v>
      </c>
      <c r="G114" s="68"/>
      <c r="H114" s="68" t="s">
        <v>2934</v>
      </c>
      <c r="I114" s="68" t="s">
        <v>2935</v>
      </c>
      <c r="J114" s="39" t="s">
        <v>2936</v>
      </c>
      <c r="K114" s="39"/>
      <c r="L114" s="42"/>
      <c r="M114" s="42"/>
      <c r="N114" s="40">
        <v>21.3</v>
      </c>
      <c r="O114" s="40">
        <v>5.9</v>
      </c>
      <c r="P114" s="40">
        <v>1</v>
      </c>
      <c r="Q114" s="42"/>
      <c r="R114" s="39"/>
      <c r="S114" s="42"/>
      <c r="T114" s="39"/>
      <c r="U114" s="42"/>
      <c r="V114" s="39"/>
      <c r="W114" s="42"/>
      <c r="X114" s="39"/>
      <c r="Y114" s="41"/>
      <c r="Z114" s="39"/>
      <c r="AA114" s="42"/>
    </row>
    <row r="115" spans="2:27" x14ac:dyDescent="0.3">
      <c r="B115" s="39"/>
      <c r="C115" s="39"/>
      <c r="D115" s="39"/>
      <c r="E115" s="42"/>
      <c r="F115" s="70" t="s">
        <v>2937</v>
      </c>
      <c r="G115" s="68"/>
      <c r="H115" s="68" t="s">
        <v>2938</v>
      </c>
      <c r="I115" s="68" t="s">
        <v>2939</v>
      </c>
      <c r="J115" s="39" t="s">
        <v>2940</v>
      </c>
      <c r="K115" s="39"/>
      <c r="L115" s="42"/>
      <c r="M115" s="42"/>
      <c r="N115" s="40">
        <v>16.5</v>
      </c>
      <c r="O115" s="40">
        <v>4.0999999999999996</v>
      </c>
      <c r="P115" s="40">
        <v>1</v>
      </c>
      <c r="Q115" s="42"/>
      <c r="R115" s="39"/>
      <c r="S115" s="42"/>
      <c r="T115" s="39"/>
      <c r="U115" s="42"/>
      <c r="V115" s="39"/>
      <c r="W115" s="42"/>
      <c r="X115" s="39"/>
      <c r="Y115" s="41"/>
      <c r="Z115" s="39"/>
      <c r="AA115" s="42"/>
    </row>
    <row r="116" spans="2:27" x14ac:dyDescent="0.3">
      <c r="B116" s="39">
        <v>50</v>
      </c>
      <c r="C116" s="39">
        <v>34</v>
      </c>
      <c r="D116" s="39">
        <v>267</v>
      </c>
      <c r="E116" s="42" t="s">
        <v>2012</v>
      </c>
      <c r="F116" s="70" t="s">
        <v>2634</v>
      </c>
      <c r="G116" s="68"/>
      <c r="H116" s="68" t="s">
        <v>2642</v>
      </c>
      <c r="I116" s="68" t="s">
        <v>2643</v>
      </c>
      <c r="J116" s="39" t="s">
        <v>2635</v>
      </c>
      <c r="K116" s="39"/>
      <c r="L116" s="42"/>
      <c r="M116" s="42"/>
      <c r="N116" s="40">
        <v>7.9</v>
      </c>
      <c r="O116" s="40">
        <v>3.6</v>
      </c>
      <c r="P116" s="40">
        <v>4</v>
      </c>
      <c r="Q116" s="42" t="s">
        <v>2357</v>
      </c>
      <c r="R116" s="39">
        <v>3</v>
      </c>
      <c r="S116" s="42" t="s">
        <v>2362</v>
      </c>
      <c r="T116" s="39">
        <v>3</v>
      </c>
      <c r="U116" s="42" t="s">
        <v>1940</v>
      </c>
      <c r="V116" s="39">
        <v>3</v>
      </c>
      <c r="W116" s="42" t="s">
        <v>1944</v>
      </c>
      <c r="X116" s="39">
        <v>2</v>
      </c>
      <c r="Y116" s="41">
        <f t="shared" ref="Y116:Y118" si="36">AVERAGE(R116,T116,V116,X116)</f>
        <v>2.75</v>
      </c>
      <c r="Z116" s="39" t="str">
        <f t="shared" ref="Z116:Z118" si="37">IF(AND(Y116&gt;=0,Y116&lt;=0.5),"BAIK SEKALI",IF(AND(Y116&gt;0.6,Y116&lt;=1.5),"BAIK",IF(AND(Y116&gt;1.5,Y116&lt;=2.5),"SEDANG",IF(AND(Y116&gt;2.5,Y116&lt;=3.5),"RUSAK RINGAN",IF(AND(Y116&gt;3.6,Y116&lt;=4.5),"KRITIS",IF(AND(Y116&gt;4.6,Y116&lt;=5),"RUNTUH"))))))</f>
        <v>RUSAK RINGAN</v>
      </c>
      <c r="AA116" s="42" t="str">
        <f t="shared" ref="AA116:AA118" si="38">IF(AND(Y116&gt;=0,Y116&lt;=0.5),"PEMELIHARAAN RUTIN",IF(AND(Y116&gt;0.06,Y116&lt;=1.5),"PEMELIHARAAN RUTIN *)",IF(AND(Y116&gt;1.5,Y116&lt;=2.5),"PERBAIKAN/REHABILITASI",IF(AND(Y116&gt;2.5,Y116&lt;=3.5),"REHABILITASI",IF(AND(Y116&gt;3.5,Y116&lt;=4.5),"PENGGANTIAN",IF(AND(Y116&gt;4.6,Y116&lt;=5),"PEMBANGUNAN JEMBATAN BARU",0))))))</f>
        <v>REHABILITASI</v>
      </c>
    </row>
    <row r="117" spans="2:27" x14ac:dyDescent="0.3">
      <c r="B117" s="39"/>
      <c r="C117" s="39"/>
      <c r="D117" s="39"/>
      <c r="E117" s="42"/>
      <c r="F117" s="70" t="s">
        <v>2220</v>
      </c>
      <c r="G117" s="68"/>
      <c r="H117" s="68" t="s">
        <v>2644</v>
      </c>
      <c r="I117" s="68" t="s">
        <v>2645</v>
      </c>
      <c r="J117" s="39" t="s">
        <v>2636</v>
      </c>
      <c r="K117" s="39"/>
      <c r="L117" s="42"/>
      <c r="M117" s="42"/>
      <c r="N117" s="40">
        <v>14.3</v>
      </c>
      <c r="O117" s="40">
        <v>3.8</v>
      </c>
      <c r="P117" s="40">
        <v>5</v>
      </c>
      <c r="Q117" s="42" t="s">
        <v>2357</v>
      </c>
      <c r="R117" s="39">
        <v>2</v>
      </c>
      <c r="S117" s="42" t="s">
        <v>2362</v>
      </c>
      <c r="T117" s="39">
        <v>2</v>
      </c>
      <c r="U117" s="42" t="s">
        <v>1940</v>
      </c>
      <c r="V117" s="39">
        <v>2</v>
      </c>
      <c r="W117" s="42" t="s">
        <v>1944</v>
      </c>
      <c r="X117" s="39">
        <v>2</v>
      </c>
      <c r="Y117" s="41">
        <f t="shared" si="36"/>
        <v>2</v>
      </c>
      <c r="Z117" s="39" t="str">
        <f t="shared" si="37"/>
        <v>SEDANG</v>
      </c>
      <c r="AA117" s="42" t="str">
        <f t="shared" si="38"/>
        <v>PERBAIKAN/REHABILITASI</v>
      </c>
    </row>
    <row r="118" spans="2:27" x14ac:dyDescent="0.3">
      <c r="B118" s="39"/>
      <c r="C118" s="39"/>
      <c r="D118" s="39"/>
      <c r="E118" s="42"/>
      <c r="F118" s="70" t="s">
        <v>2221</v>
      </c>
      <c r="G118" s="68"/>
      <c r="H118" s="68" t="s">
        <v>2646</v>
      </c>
      <c r="I118" s="68" t="s">
        <v>2647</v>
      </c>
      <c r="J118" s="39" t="s">
        <v>2637</v>
      </c>
      <c r="K118" s="39"/>
      <c r="L118" s="42"/>
      <c r="M118" s="42"/>
      <c r="N118" s="40">
        <v>16.3</v>
      </c>
      <c r="O118" s="40">
        <v>3.8</v>
      </c>
      <c r="P118" s="40">
        <v>5</v>
      </c>
      <c r="Q118" s="42" t="s">
        <v>2357</v>
      </c>
      <c r="R118" s="39">
        <v>2</v>
      </c>
      <c r="S118" s="42" t="s">
        <v>2362</v>
      </c>
      <c r="T118" s="39">
        <v>2</v>
      </c>
      <c r="U118" s="42" t="s">
        <v>1940</v>
      </c>
      <c r="V118" s="39">
        <v>2</v>
      </c>
      <c r="W118" s="42" t="s">
        <v>1944</v>
      </c>
      <c r="X118" s="39">
        <v>2</v>
      </c>
      <c r="Y118" s="41">
        <f t="shared" si="36"/>
        <v>2</v>
      </c>
      <c r="Z118" s="39" t="str">
        <f t="shared" si="37"/>
        <v>SEDANG</v>
      </c>
      <c r="AA118" s="42" t="str">
        <f t="shared" si="38"/>
        <v>PERBAIKAN/REHABILITASI</v>
      </c>
    </row>
    <row r="119" spans="2:27" x14ac:dyDescent="0.3">
      <c r="B119" s="39"/>
      <c r="C119" s="39"/>
      <c r="D119" s="39"/>
      <c r="E119" s="42"/>
      <c r="F119" s="70" t="s">
        <v>2640</v>
      </c>
      <c r="G119" s="68"/>
      <c r="H119" s="68" t="s">
        <v>2648</v>
      </c>
      <c r="I119" s="68" t="s">
        <v>2649</v>
      </c>
      <c r="J119" s="39" t="s">
        <v>2638</v>
      </c>
      <c r="K119" s="39"/>
      <c r="L119" s="42"/>
      <c r="M119" s="42"/>
      <c r="N119" s="40">
        <v>20.5</v>
      </c>
      <c r="O119" s="40">
        <v>3.8</v>
      </c>
      <c r="P119" s="40">
        <v>5</v>
      </c>
      <c r="Q119" s="42"/>
      <c r="R119" s="39"/>
      <c r="S119" s="42"/>
      <c r="T119" s="39"/>
      <c r="U119" s="42"/>
      <c r="V119" s="39"/>
      <c r="W119" s="42"/>
      <c r="X119" s="39"/>
      <c r="Y119" s="41"/>
      <c r="Z119" s="39"/>
      <c r="AA119" s="42"/>
    </row>
    <row r="120" spans="2:27" x14ac:dyDescent="0.3">
      <c r="B120" s="39"/>
      <c r="C120" s="39"/>
      <c r="D120" s="39"/>
      <c r="E120" s="42"/>
      <c r="F120" s="70" t="s">
        <v>2641</v>
      </c>
      <c r="G120" s="68"/>
      <c r="H120" s="68" t="s">
        <v>2650</v>
      </c>
      <c r="I120" s="68" t="s">
        <v>2651</v>
      </c>
      <c r="J120" s="39" t="s">
        <v>2639</v>
      </c>
      <c r="K120" s="39"/>
      <c r="L120" s="42"/>
      <c r="M120" s="42"/>
      <c r="N120" s="40">
        <v>7.9</v>
      </c>
      <c r="O120" s="40">
        <v>3.7</v>
      </c>
      <c r="P120" s="40">
        <v>4</v>
      </c>
      <c r="Q120" s="42"/>
      <c r="R120" s="39"/>
      <c r="S120" s="42"/>
      <c r="T120" s="39"/>
      <c r="U120" s="42"/>
      <c r="V120" s="39"/>
      <c r="W120" s="42"/>
      <c r="X120" s="39"/>
      <c r="Y120" s="41"/>
      <c r="Z120" s="39"/>
      <c r="AA120" s="42"/>
    </row>
    <row r="121" spans="2:27" x14ac:dyDescent="0.3">
      <c r="B121" s="39">
        <v>51</v>
      </c>
      <c r="C121" s="39">
        <v>34</v>
      </c>
      <c r="D121" s="39">
        <v>268</v>
      </c>
      <c r="E121" s="42" t="s">
        <v>2013</v>
      </c>
      <c r="F121" s="70"/>
      <c r="G121" s="68"/>
      <c r="H121" s="68"/>
      <c r="I121" s="68"/>
      <c r="J121" s="39"/>
      <c r="K121" s="39"/>
      <c r="L121" s="42"/>
      <c r="M121" s="42"/>
      <c r="N121" s="40"/>
      <c r="O121" s="40"/>
      <c r="P121" s="40"/>
      <c r="Q121" s="42"/>
      <c r="R121" s="39"/>
      <c r="S121" s="42"/>
      <c r="T121" s="39"/>
      <c r="U121" s="42"/>
      <c r="V121" s="39"/>
      <c r="W121" s="42"/>
      <c r="X121" s="39"/>
      <c r="Y121" s="41"/>
      <c r="Z121" s="39"/>
      <c r="AA121" s="42"/>
    </row>
    <row r="122" spans="2:27" x14ac:dyDescent="0.3">
      <c r="B122" s="39">
        <v>52</v>
      </c>
      <c r="C122" s="39">
        <v>34</v>
      </c>
      <c r="D122" s="39">
        <v>269</v>
      </c>
      <c r="E122" s="42" t="s">
        <v>2014</v>
      </c>
      <c r="F122" s="70" t="s">
        <v>2222</v>
      </c>
      <c r="G122" s="68" t="s">
        <v>2223</v>
      </c>
      <c r="H122" s="68" t="s">
        <v>2652</v>
      </c>
      <c r="I122" s="68" t="s">
        <v>2653</v>
      </c>
      <c r="J122" s="39" t="s">
        <v>2654</v>
      </c>
      <c r="K122" s="39"/>
      <c r="L122" s="42"/>
      <c r="M122" s="42"/>
      <c r="N122" s="40">
        <v>40</v>
      </c>
      <c r="O122" s="40">
        <v>5.8</v>
      </c>
      <c r="P122" s="40">
        <v>4</v>
      </c>
      <c r="Q122" s="42" t="s">
        <v>1930</v>
      </c>
      <c r="R122" s="39">
        <v>1</v>
      </c>
      <c r="S122" s="42" t="s">
        <v>2366</v>
      </c>
      <c r="T122" s="39">
        <v>1</v>
      </c>
      <c r="U122" s="42" t="s">
        <v>2364</v>
      </c>
      <c r="V122" s="39">
        <v>1</v>
      </c>
      <c r="W122" s="42" t="s">
        <v>1918</v>
      </c>
      <c r="X122" s="39">
        <v>1</v>
      </c>
      <c r="Y122" s="41">
        <f>AVERAGE(R122,T122,V122,X122)</f>
        <v>1</v>
      </c>
      <c r="Z122" s="39" t="str">
        <f t="shared" si="0"/>
        <v>BAIK</v>
      </c>
      <c r="AA122" s="42" t="str">
        <f t="shared" si="1"/>
        <v>PEMELIHARAAN RUTIN *)</v>
      </c>
    </row>
    <row r="123" spans="2:27" x14ac:dyDescent="0.3">
      <c r="B123" s="39">
        <v>53</v>
      </c>
      <c r="C123" s="39">
        <v>34</v>
      </c>
      <c r="D123" s="39">
        <v>270</v>
      </c>
      <c r="E123" s="42" t="s">
        <v>2015</v>
      </c>
      <c r="F123" s="70"/>
      <c r="G123" s="68"/>
      <c r="H123" s="68"/>
      <c r="I123" s="68"/>
      <c r="J123" s="39"/>
      <c r="K123" s="39"/>
      <c r="L123" s="42"/>
      <c r="M123" s="42"/>
      <c r="N123" s="40"/>
      <c r="O123" s="40"/>
      <c r="P123" s="40"/>
      <c r="Q123" s="42"/>
      <c r="R123" s="39"/>
      <c r="S123" s="42"/>
      <c r="T123" s="39"/>
      <c r="U123" s="42"/>
      <c r="V123" s="39"/>
      <c r="W123" s="42"/>
      <c r="X123" s="39"/>
      <c r="Y123" s="41"/>
      <c r="Z123" s="39"/>
      <c r="AA123" s="42"/>
    </row>
    <row r="124" spans="2:27" ht="27.6" x14ac:dyDescent="0.3">
      <c r="B124" s="39">
        <v>54</v>
      </c>
      <c r="C124" s="39">
        <v>34</v>
      </c>
      <c r="D124" s="39">
        <v>271</v>
      </c>
      <c r="E124" s="60" t="s">
        <v>2016</v>
      </c>
      <c r="F124" s="70" t="s">
        <v>2655</v>
      </c>
      <c r="G124" s="68"/>
      <c r="H124" s="68" t="s">
        <v>2661</v>
      </c>
      <c r="I124" s="68" t="s">
        <v>2662</v>
      </c>
      <c r="J124" s="39" t="s">
        <v>2456</v>
      </c>
      <c r="K124" s="39"/>
      <c r="L124" s="42"/>
      <c r="M124" s="42"/>
      <c r="N124" s="40">
        <v>61</v>
      </c>
      <c r="O124" s="40">
        <v>6.1</v>
      </c>
      <c r="P124" s="40">
        <v>1</v>
      </c>
      <c r="Q124" s="42"/>
      <c r="R124" s="39"/>
      <c r="S124" s="42"/>
      <c r="T124" s="39"/>
      <c r="U124" s="42"/>
      <c r="V124" s="39"/>
      <c r="W124" s="42"/>
      <c r="X124" s="39"/>
      <c r="Y124" s="41"/>
      <c r="Z124" s="39"/>
      <c r="AA124" s="42"/>
    </row>
    <row r="125" spans="2:27" x14ac:dyDescent="0.3">
      <c r="B125" s="39"/>
      <c r="C125" s="39"/>
      <c r="D125" s="39"/>
      <c r="E125" s="60"/>
      <c r="F125" s="70" t="s">
        <v>2659</v>
      </c>
      <c r="G125" s="68"/>
      <c r="H125" s="68" t="s">
        <v>2663</v>
      </c>
      <c r="I125" s="68" t="s">
        <v>2664</v>
      </c>
      <c r="J125" s="39" t="s">
        <v>2657</v>
      </c>
      <c r="K125" s="39"/>
      <c r="L125" s="42"/>
      <c r="M125" s="42"/>
      <c r="N125" s="40">
        <v>8.8000000000000007</v>
      </c>
      <c r="O125" s="40">
        <v>5.4</v>
      </c>
      <c r="P125" s="40">
        <v>2</v>
      </c>
      <c r="Q125" s="42"/>
      <c r="R125" s="39"/>
      <c r="S125" s="42"/>
      <c r="T125" s="39"/>
      <c r="U125" s="42"/>
      <c r="V125" s="39"/>
      <c r="W125" s="42"/>
      <c r="X125" s="39"/>
      <c r="Y125" s="41"/>
      <c r="Z125" s="39"/>
      <c r="AA125" s="42"/>
    </row>
    <row r="126" spans="2:27" x14ac:dyDescent="0.3">
      <c r="B126" s="39"/>
      <c r="C126" s="39"/>
      <c r="D126" s="39"/>
      <c r="E126" s="60"/>
      <c r="F126" s="70" t="s">
        <v>2660</v>
      </c>
      <c r="G126" s="68"/>
      <c r="H126" s="68" t="s">
        <v>2665</v>
      </c>
      <c r="I126" s="68" t="s">
        <v>2666</v>
      </c>
      <c r="J126" s="39" t="s">
        <v>2658</v>
      </c>
      <c r="K126" s="39"/>
      <c r="L126" s="42"/>
      <c r="M126" s="42"/>
      <c r="N126" s="40">
        <v>42</v>
      </c>
      <c r="O126" s="40">
        <v>6.1</v>
      </c>
      <c r="P126" s="40">
        <v>1</v>
      </c>
      <c r="Q126" s="42"/>
      <c r="R126" s="39"/>
      <c r="S126" s="42"/>
      <c r="T126" s="39"/>
      <c r="U126" s="42"/>
      <c r="V126" s="39"/>
      <c r="W126" s="42"/>
      <c r="X126" s="39"/>
      <c r="Y126" s="41"/>
      <c r="Z126" s="39"/>
      <c r="AA126" s="42"/>
    </row>
    <row r="127" spans="2:27" x14ac:dyDescent="0.3">
      <c r="B127" s="39">
        <v>55</v>
      </c>
      <c r="C127" s="39">
        <v>34</v>
      </c>
      <c r="D127" s="39">
        <v>272</v>
      </c>
      <c r="E127" s="42" t="s">
        <v>2017</v>
      </c>
      <c r="F127" s="70" t="s">
        <v>2224</v>
      </c>
      <c r="G127" s="68" t="s">
        <v>2225</v>
      </c>
      <c r="H127" s="68"/>
      <c r="I127" s="68"/>
      <c r="J127" s="39"/>
      <c r="K127" s="39"/>
      <c r="L127" s="42"/>
      <c r="M127" s="42"/>
      <c r="N127" s="40">
        <v>6</v>
      </c>
      <c r="O127" s="40">
        <v>4</v>
      </c>
      <c r="P127" s="40">
        <v>4</v>
      </c>
      <c r="Q127" s="42" t="s">
        <v>2357</v>
      </c>
      <c r="R127" s="39">
        <v>2</v>
      </c>
      <c r="S127" s="42" t="s">
        <v>2362</v>
      </c>
      <c r="T127" s="39">
        <v>2</v>
      </c>
      <c r="U127" s="42" t="s">
        <v>1940</v>
      </c>
      <c r="V127" s="39">
        <v>2</v>
      </c>
      <c r="W127" s="42" t="s">
        <v>1944</v>
      </c>
      <c r="X127" s="39">
        <v>3</v>
      </c>
      <c r="Y127" s="41">
        <f>AVERAGE(R127,T127,V127,X127)</f>
        <v>2.25</v>
      </c>
      <c r="Z127" s="39" t="str">
        <f t="shared" si="0"/>
        <v>SEDANG</v>
      </c>
      <c r="AA127" s="42" t="str">
        <f t="shared" si="1"/>
        <v>PERBAIKAN/REHABILITASI</v>
      </c>
    </row>
    <row r="128" spans="2:27" x14ac:dyDescent="0.3">
      <c r="B128" s="39">
        <v>56</v>
      </c>
      <c r="C128" s="39">
        <v>34</v>
      </c>
      <c r="D128" s="39">
        <v>273</v>
      </c>
      <c r="E128" s="42" t="s">
        <v>2018</v>
      </c>
      <c r="F128" s="70"/>
      <c r="G128" s="68"/>
      <c r="H128" s="68"/>
      <c r="I128" s="68"/>
      <c r="J128" s="39"/>
      <c r="K128" s="39"/>
      <c r="L128" s="42"/>
      <c r="M128" s="42"/>
      <c r="N128" s="40"/>
      <c r="O128" s="40"/>
      <c r="P128" s="40"/>
      <c r="Q128" s="42"/>
      <c r="R128" s="39"/>
      <c r="S128" s="42"/>
      <c r="T128" s="39"/>
      <c r="U128" s="42"/>
      <c r="V128" s="39"/>
      <c r="W128" s="42"/>
      <c r="X128" s="39"/>
      <c r="Y128" s="41"/>
      <c r="Z128" s="39"/>
      <c r="AA128" s="42"/>
    </row>
    <row r="129" spans="2:27" x14ac:dyDescent="0.3">
      <c r="B129" s="39">
        <v>57</v>
      </c>
      <c r="C129" s="39">
        <v>34</v>
      </c>
      <c r="D129" s="39">
        <v>274</v>
      </c>
      <c r="E129" s="42" t="s">
        <v>2019</v>
      </c>
      <c r="F129" s="70" t="s">
        <v>2226</v>
      </c>
      <c r="G129" s="68" t="s">
        <v>2227</v>
      </c>
      <c r="H129" s="68" t="s">
        <v>2668</v>
      </c>
      <c r="I129" s="68" t="s">
        <v>2669</v>
      </c>
      <c r="J129" s="39" t="s">
        <v>2667</v>
      </c>
      <c r="K129" s="39"/>
      <c r="L129" s="42"/>
      <c r="M129" s="42"/>
      <c r="N129" s="40">
        <v>24.8</v>
      </c>
      <c r="O129" s="40">
        <v>3.5</v>
      </c>
      <c r="P129" s="40">
        <v>9</v>
      </c>
      <c r="Q129" s="42" t="s">
        <v>2357</v>
      </c>
      <c r="R129" s="39">
        <v>2</v>
      </c>
      <c r="S129" s="42" t="s">
        <v>2362</v>
      </c>
      <c r="T129" s="39">
        <v>2</v>
      </c>
      <c r="U129" s="42" t="s">
        <v>1940</v>
      </c>
      <c r="V129" s="39">
        <v>2</v>
      </c>
      <c r="W129" s="42" t="s">
        <v>1944</v>
      </c>
      <c r="X129" s="39">
        <v>2</v>
      </c>
      <c r="Y129" s="41">
        <f>AVERAGE(R129,T129,V129,X129)</f>
        <v>2</v>
      </c>
      <c r="Z129" s="39" t="str">
        <f t="shared" si="0"/>
        <v>SEDANG</v>
      </c>
      <c r="AA129" s="42" t="str">
        <f t="shared" si="1"/>
        <v>PERBAIKAN/REHABILITASI</v>
      </c>
    </row>
    <row r="130" spans="2:27" x14ac:dyDescent="0.3">
      <c r="B130" s="39">
        <v>58</v>
      </c>
      <c r="C130" s="39">
        <v>34</v>
      </c>
      <c r="D130" s="39">
        <v>275</v>
      </c>
      <c r="E130" s="42" t="s">
        <v>2020</v>
      </c>
      <c r="F130" s="70"/>
      <c r="G130" s="68"/>
      <c r="H130" s="68"/>
      <c r="I130" s="68"/>
      <c r="J130" s="39"/>
      <c r="K130" s="39"/>
      <c r="L130" s="42"/>
      <c r="M130" s="42"/>
      <c r="N130" s="40"/>
      <c r="O130" s="40"/>
      <c r="P130" s="40"/>
      <c r="Q130" s="42"/>
      <c r="R130" s="39"/>
      <c r="S130" s="42"/>
      <c r="T130" s="39"/>
      <c r="U130" s="42"/>
      <c r="V130" s="39"/>
      <c r="W130" s="42"/>
      <c r="X130" s="39"/>
      <c r="Y130" s="41"/>
      <c r="Z130" s="39"/>
      <c r="AA130" s="42"/>
    </row>
    <row r="131" spans="2:27" x14ac:dyDescent="0.3">
      <c r="B131" s="39">
        <v>59</v>
      </c>
      <c r="C131" s="39">
        <v>34</v>
      </c>
      <c r="D131" s="39">
        <v>276</v>
      </c>
      <c r="E131" s="42" t="s">
        <v>2021</v>
      </c>
      <c r="F131" s="70"/>
      <c r="G131" s="68"/>
      <c r="H131" s="68"/>
      <c r="I131" s="68"/>
      <c r="J131" s="39"/>
      <c r="K131" s="39"/>
      <c r="L131" s="42"/>
      <c r="M131" s="42"/>
      <c r="N131" s="40"/>
      <c r="O131" s="40"/>
      <c r="P131" s="40"/>
      <c r="Q131" s="42"/>
      <c r="R131" s="39"/>
      <c r="S131" s="42"/>
      <c r="T131" s="39"/>
      <c r="U131" s="42"/>
      <c r="V131" s="39"/>
      <c r="W131" s="42"/>
      <c r="X131" s="39"/>
      <c r="Y131" s="41"/>
      <c r="Z131" s="39"/>
      <c r="AA131" s="42"/>
    </row>
    <row r="132" spans="2:27" x14ac:dyDescent="0.3">
      <c r="B132" s="39">
        <v>60</v>
      </c>
      <c r="C132" s="39">
        <v>34</v>
      </c>
      <c r="D132" s="39">
        <v>277</v>
      </c>
      <c r="E132" s="42" t="s">
        <v>2022</v>
      </c>
      <c r="F132" s="70" t="s">
        <v>2228</v>
      </c>
      <c r="G132" s="68" t="s">
        <v>2229</v>
      </c>
      <c r="H132" s="68" t="s">
        <v>2673</v>
      </c>
      <c r="I132" s="68" t="s">
        <v>2674</v>
      </c>
      <c r="J132" s="39" t="s">
        <v>2671</v>
      </c>
      <c r="K132" s="39"/>
      <c r="L132" s="42"/>
      <c r="M132" s="42"/>
      <c r="N132" s="40">
        <v>10</v>
      </c>
      <c r="O132" s="40">
        <v>8</v>
      </c>
      <c r="P132" s="40">
        <v>4</v>
      </c>
      <c r="Q132" s="42" t="s">
        <v>2359</v>
      </c>
      <c r="R132" s="39">
        <v>3</v>
      </c>
      <c r="S132" s="42" t="s">
        <v>1940</v>
      </c>
      <c r="T132" s="39">
        <v>2</v>
      </c>
      <c r="U132" s="42" t="s">
        <v>1940</v>
      </c>
      <c r="V132" s="39">
        <v>2</v>
      </c>
      <c r="W132" s="42" t="s">
        <v>1944</v>
      </c>
      <c r="X132" s="39">
        <v>3</v>
      </c>
      <c r="Y132" s="41">
        <f>AVERAGE(R132,T132,V132,X132)</f>
        <v>2.5</v>
      </c>
      <c r="Z132" s="39" t="str">
        <f t="shared" si="0"/>
        <v>SEDANG</v>
      </c>
      <c r="AA132" s="42" t="str">
        <f t="shared" si="1"/>
        <v>PERBAIKAN/REHABILITASI</v>
      </c>
    </row>
    <row r="133" spans="2:27" x14ac:dyDescent="0.3">
      <c r="B133" s="39"/>
      <c r="C133" s="39"/>
      <c r="D133" s="39"/>
      <c r="E133" s="42"/>
      <c r="F133" s="70" t="s">
        <v>2670</v>
      </c>
      <c r="G133" s="68"/>
      <c r="H133" s="68" t="s">
        <v>2675</v>
      </c>
      <c r="I133" s="68" t="s">
        <v>2676</v>
      </c>
      <c r="J133" s="39" t="s">
        <v>2672</v>
      </c>
      <c r="K133" s="39"/>
      <c r="L133" s="42"/>
      <c r="M133" s="42"/>
      <c r="N133" s="40">
        <v>6</v>
      </c>
      <c r="O133" s="40">
        <v>5</v>
      </c>
      <c r="P133" s="40">
        <v>1</v>
      </c>
      <c r="Q133" s="42"/>
      <c r="R133" s="39"/>
      <c r="S133" s="42"/>
      <c r="T133" s="39"/>
      <c r="U133" s="42"/>
      <c r="V133" s="39"/>
      <c r="W133" s="42"/>
      <c r="X133" s="39"/>
      <c r="Y133" s="41"/>
      <c r="Z133" s="39"/>
      <c r="AA133" s="42"/>
    </row>
    <row r="134" spans="2:27" x14ac:dyDescent="0.3">
      <c r="B134" s="39">
        <v>61</v>
      </c>
      <c r="C134" s="39">
        <v>34</v>
      </c>
      <c r="D134" s="39">
        <v>278</v>
      </c>
      <c r="E134" s="42" t="s">
        <v>2023</v>
      </c>
      <c r="F134" s="70" t="s">
        <v>2656</v>
      </c>
      <c r="G134" s="68"/>
      <c r="H134" s="68" t="s">
        <v>2678</v>
      </c>
      <c r="I134" s="68" t="s">
        <v>2679</v>
      </c>
      <c r="J134" s="39" t="s">
        <v>2677</v>
      </c>
      <c r="K134" s="39"/>
      <c r="L134" s="42"/>
      <c r="M134" s="42"/>
      <c r="N134" s="40">
        <v>15</v>
      </c>
      <c r="O134" s="40">
        <v>4.0999999999999996</v>
      </c>
      <c r="P134" s="40">
        <v>8</v>
      </c>
      <c r="Q134" s="42"/>
      <c r="R134" s="39"/>
      <c r="S134" s="42"/>
      <c r="T134" s="39"/>
      <c r="U134" s="42"/>
      <c r="V134" s="39"/>
      <c r="W134" s="42"/>
      <c r="X134" s="39"/>
      <c r="Y134" s="41"/>
      <c r="Z134" s="39"/>
      <c r="AA134" s="42"/>
    </row>
    <row r="135" spans="2:27" x14ac:dyDescent="0.3">
      <c r="B135" s="39">
        <v>62</v>
      </c>
      <c r="C135" s="39">
        <v>34</v>
      </c>
      <c r="D135" s="39">
        <v>279</v>
      </c>
      <c r="E135" s="42" t="s">
        <v>2024</v>
      </c>
      <c r="F135" s="70"/>
      <c r="G135" s="68"/>
      <c r="H135" s="68"/>
      <c r="I135" s="68"/>
      <c r="J135" s="39"/>
      <c r="K135" s="39"/>
      <c r="L135" s="42"/>
      <c r="M135" s="42"/>
      <c r="N135" s="40"/>
      <c r="O135" s="40"/>
      <c r="P135" s="40"/>
      <c r="Q135" s="42"/>
      <c r="R135" s="39"/>
      <c r="S135" s="42"/>
      <c r="T135" s="39"/>
      <c r="U135" s="42"/>
      <c r="V135" s="39"/>
      <c r="W135" s="42"/>
      <c r="X135" s="39"/>
      <c r="Y135" s="41"/>
      <c r="Z135" s="39"/>
      <c r="AA135" s="42"/>
    </row>
    <row r="136" spans="2:27" x14ac:dyDescent="0.3">
      <c r="B136" s="39">
        <v>63</v>
      </c>
      <c r="C136" s="39">
        <v>34</v>
      </c>
      <c r="D136" s="39">
        <v>280</v>
      </c>
      <c r="E136" s="42" t="s">
        <v>2025</v>
      </c>
      <c r="F136" s="70"/>
      <c r="G136" s="68"/>
      <c r="H136" s="68"/>
      <c r="I136" s="68"/>
      <c r="J136" s="39"/>
      <c r="K136" s="39"/>
      <c r="L136" s="42"/>
      <c r="M136" s="42"/>
      <c r="N136" s="40"/>
      <c r="O136" s="40"/>
      <c r="P136" s="40"/>
      <c r="Q136" s="42"/>
      <c r="R136" s="39"/>
      <c r="S136" s="42"/>
      <c r="T136" s="39"/>
      <c r="U136" s="42"/>
      <c r="V136" s="39"/>
      <c r="W136" s="42"/>
      <c r="X136" s="39"/>
      <c r="Y136" s="41"/>
      <c r="Z136" s="39"/>
      <c r="AA136" s="42"/>
    </row>
    <row r="137" spans="2:27" x14ac:dyDescent="0.3">
      <c r="B137" s="39">
        <v>64</v>
      </c>
      <c r="C137" s="39">
        <v>34</v>
      </c>
      <c r="D137" s="39">
        <v>281</v>
      </c>
      <c r="E137" s="42" t="s">
        <v>2026</v>
      </c>
      <c r="F137" s="70"/>
      <c r="G137" s="68"/>
      <c r="H137" s="68" t="s">
        <v>2681</v>
      </c>
      <c r="I137" s="68" t="s">
        <v>2682</v>
      </c>
      <c r="J137" s="39" t="s">
        <v>2680</v>
      </c>
      <c r="K137" s="39"/>
      <c r="L137" s="42"/>
      <c r="M137" s="42"/>
      <c r="N137" s="40">
        <v>62</v>
      </c>
      <c r="O137" s="40">
        <v>1</v>
      </c>
      <c r="P137" s="40">
        <v>1</v>
      </c>
      <c r="Q137" s="42"/>
      <c r="R137" s="39"/>
      <c r="S137" s="42"/>
      <c r="T137" s="39"/>
      <c r="U137" s="42"/>
      <c r="V137" s="39"/>
      <c r="W137" s="42"/>
      <c r="X137" s="39"/>
      <c r="Y137" s="41"/>
      <c r="Z137" s="39"/>
      <c r="AA137" s="42"/>
    </row>
    <row r="138" spans="2:27" x14ac:dyDescent="0.3">
      <c r="B138" s="39">
        <v>65</v>
      </c>
      <c r="C138" s="39">
        <v>34</v>
      </c>
      <c r="D138" s="39">
        <v>282</v>
      </c>
      <c r="E138" s="42" t="s">
        <v>2027</v>
      </c>
      <c r="F138" s="70"/>
      <c r="G138" s="68"/>
      <c r="H138" s="68"/>
      <c r="I138" s="68"/>
      <c r="J138" s="39"/>
      <c r="K138" s="39"/>
      <c r="L138" s="42"/>
      <c r="M138" s="42"/>
      <c r="N138" s="40"/>
      <c r="O138" s="40"/>
      <c r="P138" s="40"/>
      <c r="Q138" s="42"/>
      <c r="R138" s="39"/>
      <c r="S138" s="42"/>
      <c r="T138" s="39"/>
      <c r="U138" s="42"/>
      <c r="V138" s="39"/>
      <c r="W138" s="42"/>
      <c r="X138" s="39"/>
      <c r="Y138" s="41"/>
      <c r="Z138" s="39"/>
      <c r="AA138" s="42"/>
    </row>
    <row r="139" spans="2:27" x14ac:dyDescent="0.3">
      <c r="B139" s="39">
        <v>66</v>
      </c>
      <c r="C139" s="39">
        <v>34</v>
      </c>
      <c r="D139" s="39">
        <v>283</v>
      </c>
      <c r="E139" s="42" t="s">
        <v>2028</v>
      </c>
      <c r="F139" s="70"/>
      <c r="G139" s="68"/>
      <c r="H139" s="68"/>
      <c r="I139" s="68"/>
      <c r="J139" s="39"/>
      <c r="K139" s="39"/>
      <c r="L139" s="42"/>
      <c r="M139" s="42"/>
      <c r="N139" s="40"/>
      <c r="O139" s="40"/>
      <c r="P139" s="40"/>
      <c r="Q139" s="42"/>
      <c r="R139" s="39"/>
      <c r="S139" s="42"/>
      <c r="T139" s="39"/>
      <c r="U139" s="42"/>
      <c r="V139" s="39"/>
      <c r="W139" s="42"/>
      <c r="X139" s="39"/>
      <c r="Y139" s="41"/>
      <c r="Z139" s="39"/>
      <c r="AA139" s="42"/>
    </row>
    <row r="140" spans="2:27" s="75" customFormat="1" ht="27.6" x14ac:dyDescent="0.3">
      <c r="B140" s="64">
        <v>61</v>
      </c>
      <c r="C140" s="64">
        <v>34</v>
      </c>
      <c r="D140" s="64">
        <v>284</v>
      </c>
      <c r="E140" s="76" t="s">
        <v>2029</v>
      </c>
      <c r="F140" s="77" t="s">
        <v>2230</v>
      </c>
      <c r="G140" s="78" t="s">
        <v>2231</v>
      </c>
      <c r="H140" s="78"/>
      <c r="I140" s="78"/>
      <c r="J140" s="64"/>
      <c r="K140" s="64"/>
      <c r="L140" s="65"/>
      <c r="M140" s="65"/>
      <c r="N140" s="66">
        <v>4</v>
      </c>
      <c r="O140" s="66">
        <v>4</v>
      </c>
      <c r="P140" s="66">
        <v>2</v>
      </c>
      <c r="Q140" s="65" t="s">
        <v>2357</v>
      </c>
      <c r="R140" s="64">
        <v>2</v>
      </c>
      <c r="S140" s="65" t="s">
        <v>2362</v>
      </c>
      <c r="T140" s="64">
        <v>2</v>
      </c>
      <c r="U140" s="65" t="s">
        <v>1940</v>
      </c>
      <c r="V140" s="64">
        <v>1</v>
      </c>
      <c r="W140" s="65" t="s">
        <v>1944</v>
      </c>
      <c r="X140" s="64">
        <v>2</v>
      </c>
      <c r="Y140" s="79">
        <f>AVERAGE(R140,T140,V140,X140)</f>
        <v>1.75</v>
      </c>
      <c r="Z140" s="64" t="str">
        <f>IF(AND(Y140&gt;=0,Y140&lt;=0.5),"BAIK SEKALI",IF(AND(Y140&gt;0.6,Y140&lt;=1.5),"BAIK",IF(AND(Y140&gt;1.5,Y140&lt;=2.5),"SEDANG",IF(AND(Y140&gt;2.5,Y140&lt;=3.5),"RUSAK RINGAN",IF(AND(Y140&gt;3.6,Y140&lt;=4.5),"KRITIS",IF(AND(Y140&gt;4.6,Y140&lt;=5),"RUNTUH"))))))</f>
        <v>SEDANG</v>
      </c>
      <c r="AA140" s="65" t="str">
        <f t="shared" ref="AA140:AA220" si="39">IF(AND(Y140&gt;=0,Y140&lt;=0.5),"PEMELIHARAAN RUTIN",IF(AND(Y140&gt;0.06,Y140&lt;=1.5),"PEMELIHARAAN RUTIN *)",IF(AND(Y140&gt;1.5,Y140&lt;=2.5),"PERBAIKAN/REHABILITASI",IF(AND(Y140&gt;2.5,Y140&lt;=3.5),"REHABILITASI",IF(AND(Y140&gt;3.5,Y140&lt;=4.5),"PENGGANTIAN",IF(AND(Y140&gt;4.6,Y140&lt;=5),"PEMBANGUNAN JEMBATAN BARU",0))))))</f>
        <v>PERBAIKAN/REHABILITASI</v>
      </c>
    </row>
    <row r="141" spans="2:27" s="75" customFormat="1" x14ac:dyDescent="0.3">
      <c r="B141" s="64"/>
      <c r="C141" s="64"/>
      <c r="D141" s="64"/>
      <c r="E141" s="76"/>
      <c r="F141" s="77" t="s">
        <v>2232</v>
      </c>
      <c r="G141" s="78" t="s">
        <v>2233</v>
      </c>
      <c r="H141" s="78"/>
      <c r="I141" s="78"/>
      <c r="J141" s="64"/>
      <c r="K141" s="64"/>
      <c r="L141" s="65"/>
      <c r="M141" s="65"/>
      <c r="N141" s="66">
        <v>6</v>
      </c>
      <c r="O141" s="66">
        <v>4</v>
      </c>
      <c r="P141" s="66">
        <v>3</v>
      </c>
      <c r="Q141" s="65" t="s">
        <v>2357</v>
      </c>
      <c r="R141" s="64">
        <v>2</v>
      </c>
      <c r="S141" s="65" t="s">
        <v>2362</v>
      </c>
      <c r="T141" s="64">
        <v>2</v>
      </c>
      <c r="U141" s="65" t="s">
        <v>1940</v>
      </c>
      <c r="V141" s="64">
        <v>1</v>
      </c>
      <c r="W141" s="65" t="s">
        <v>1944</v>
      </c>
      <c r="X141" s="64">
        <v>2</v>
      </c>
      <c r="Y141" s="79">
        <f>AVERAGE(R141,T141,V141,X141)</f>
        <v>1.75</v>
      </c>
      <c r="Z141" s="64" t="str">
        <f t="shared" ref="Z141:Z144" si="40">IF(AND(Y141&gt;=0,Y141&lt;=0.5),"BAIK SEKALI",IF(AND(Y141&gt;0.6,Y141&lt;=1.5),"BAIK",IF(AND(Y141&gt;1.5,Y141&lt;=2.5),"SEDANG",IF(AND(Y141&gt;2.5,Y141&lt;=3.5),"RUSAK RINGAN",IF(AND(Y141&gt;3.6,Y141&lt;=4.5),"KRITIS",IF(AND(Y141&gt;4.6,Y141&lt;=5),"RUNTUH"))))))</f>
        <v>SEDANG</v>
      </c>
      <c r="AA141" s="65" t="str">
        <f t="shared" ref="AA141:AA144" si="41">IF(AND(Y141&gt;=0,Y141&lt;=0.5),"PEMELIHARAAN RUTIN",IF(AND(Y141&gt;0.06,Y141&lt;=1.5),"PEMELIHARAAN RUTIN *)",IF(AND(Y141&gt;1.5,Y141&lt;=2.5),"PERBAIKAN/REHABILITASI",IF(AND(Y141&gt;2.5,Y141&lt;=3.5),"REHABILITASI",IF(AND(Y141&gt;3.5,Y141&lt;=4.5),"PENGGANTIAN",IF(AND(Y141&gt;4.6,Y141&lt;=5),"PEMBANGUNAN JEMBATAN BARU",0))))))</f>
        <v>PERBAIKAN/REHABILITASI</v>
      </c>
    </row>
    <row r="142" spans="2:27" s="75" customFormat="1" x14ac:dyDescent="0.3">
      <c r="B142" s="64"/>
      <c r="C142" s="64"/>
      <c r="D142" s="64"/>
      <c r="E142" s="76"/>
      <c r="F142" s="77" t="s">
        <v>2234</v>
      </c>
      <c r="G142" s="78" t="s">
        <v>2235</v>
      </c>
      <c r="H142" s="78"/>
      <c r="I142" s="78"/>
      <c r="J142" s="64"/>
      <c r="K142" s="64"/>
      <c r="L142" s="65"/>
      <c r="M142" s="65"/>
      <c r="N142" s="66">
        <v>6</v>
      </c>
      <c r="O142" s="66">
        <v>4</v>
      </c>
      <c r="P142" s="66">
        <v>2</v>
      </c>
      <c r="Q142" s="65" t="s">
        <v>2357</v>
      </c>
      <c r="R142" s="64">
        <v>3</v>
      </c>
      <c r="S142" s="65" t="s">
        <v>2362</v>
      </c>
      <c r="T142" s="64">
        <v>3</v>
      </c>
      <c r="U142" s="65" t="s">
        <v>1940</v>
      </c>
      <c r="V142" s="64">
        <v>1</v>
      </c>
      <c r="W142" s="65" t="s">
        <v>1944</v>
      </c>
      <c r="X142" s="64">
        <v>3</v>
      </c>
      <c r="Y142" s="79">
        <f>AVERAGE(R142,T142,V142,X142)</f>
        <v>2.5</v>
      </c>
      <c r="Z142" s="64" t="str">
        <f t="shared" si="40"/>
        <v>SEDANG</v>
      </c>
      <c r="AA142" s="65" t="str">
        <f t="shared" si="41"/>
        <v>PERBAIKAN/REHABILITASI</v>
      </c>
    </row>
    <row r="143" spans="2:27" s="75" customFormat="1" x14ac:dyDescent="0.3">
      <c r="B143" s="64"/>
      <c r="C143" s="64"/>
      <c r="D143" s="64"/>
      <c r="E143" s="76"/>
      <c r="F143" s="77" t="s">
        <v>2236</v>
      </c>
      <c r="G143" s="78" t="s">
        <v>2237</v>
      </c>
      <c r="H143" s="78"/>
      <c r="I143" s="78"/>
      <c r="J143" s="64"/>
      <c r="K143" s="64"/>
      <c r="L143" s="65"/>
      <c r="M143" s="65"/>
      <c r="N143" s="66">
        <v>12</v>
      </c>
      <c r="O143" s="66">
        <v>4</v>
      </c>
      <c r="P143" s="66">
        <v>6</v>
      </c>
      <c r="Q143" s="65" t="s">
        <v>2357</v>
      </c>
      <c r="R143" s="64">
        <v>2</v>
      </c>
      <c r="S143" s="65" t="s">
        <v>2362</v>
      </c>
      <c r="T143" s="64">
        <v>2</v>
      </c>
      <c r="U143" s="65" t="s">
        <v>1940</v>
      </c>
      <c r="V143" s="64">
        <v>1</v>
      </c>
      <c r="W143" s="65" t="s">
        <v>1944</v>
      </c>
      <c r="X143" s="64">
        <v>3</v>
      </c>
      <c r="Y143" s="79">
        <f>AVERAGE(R143,T143,V143,X143)</f>
        <v>2</v>
      </c>
      <c r="Z143" s="64" t="str">
        <f t="shared" si="40"/>
        <v>SEDANG</v>
      </c>
      <c r="AA143" s="65" t="str">
        <f t="shared" si="41"/>
        <v>PERBAIKAN/REHABILITASI</v>
      </c>
    </row>
    <row r="144" spans="2:27" s="75" customFormat="1" x14ac:dyDescent="0.3">
      <c r="B144" s="64"/>
      <c r="C144" s="64"/>
      <c r="D144" s="64"/>
      <c r="E144" s="76"/>
      <c r="F144" s="77" t="s">
        <v>2238</v>
      </c>
      <c r="G144" s="78" t="s">
        <v>2239</v>
      </c>
      <c r="H144" s="78"/>
      <c r="I144" s="78"/>
      <c r="J144" s="64"/>
      <c r="K144" s="64"/>
      <c r="L144" s="65"/>
      <c r="M144" s="65"/>
      <c r="N144" s="66">
        <v>40</v>
      </c>
      <c r="O144" s="66">
        <v>7</v>
      </c>
      <c r="P144" s="66">
        <v>8</v>
      </c>
      <c r="Q144" s="65" t="s">
        <v>2368</v>
      </c>
      <c r="R144" s="64">
        <v>1</v>
      </c>
      <c r="S144" s="65" t="s">
        <v>2369</v>
      </c>
      <c r="T144" s="64">
        <v>1</v>
      </c>
      <c r="U144" s="65" t="s">
        <v>2370</v>
      </c>
      <c r="V144" s="64">
        <v>1</v>
      </c>
      <c r="W144" s="65" t="s">
        <v>1918</v>
      </c>
      <c r="X144" s="64">
        <v>1</v>
      </c>
      <c r="Y144" s="79">
        <f>AVERAGE(R144,T144,V144,X144)</f>
        <v>1</v>
      </c>
      <c r="Z144" s="64" t="str">
        <f t="shared" si="40"/>
        <v>BAIK</v>
      </c>
      <c r="AA144" s="65" t="str">
        <f t="shared" si="41"/>
        <v>PEMELIHARAAN RUTIN *)</v>
      </c>
    </row>
    <row r="145" spans="2:27" x14ac:dyDescent="0.3">
      <c r="B145" s="39">
        <v>62</v>
      </c>
      <c r="C145" s="39">
        <v>34</v>
      </c>
      <c r="D145" s="39">
        <v>285</v>
      </c>
      <c r="E145" s="42" t="s">
        <v>2030</v>
      </c>
      <c r="F145" s="70"/>
      <c r="G145" s="68"/>
      <c r="H145" s="68"/>
      <c r="I145" s="68"/>
      <c r="J145" s="39"/>
      <c r="K145" s="39"/>
      <c r="L145" s="42"/>
      <c r="M145" s="42"/>
      <c r="N145" s="40"/>
      <c r="O145" s="40"/>
      <c r="P145" s="40"/>
      <c r="Q145" s="42"/>
      <c r="R145" s="39"/>
      <c r="S145" s="42"/>
      <c r="T145" s="39"/>
      <c r="U145" s="42"/>
      <c r="V145" s="39"/>
      <c r="W145" s="42"/>
      <c r="X145" s="39"/>
      <c r="Y145" s="41"/>
      <c r="Z145" s="39"/>
      <c r="AA145" s="42"/>
    </row>
    <row r="146" spans="2:27" x14ac:dyDescent="0.3">
      <c r="B146" s="39">
        <v>63</v>
      </c>
      <c r="C146" s="39">
        <v>34</v>
      </c>
      <c r="D146" s="39">
        <v>286</v>
      </c>
      <c r="E146" s="42" t="s">
        <v>2031</v>
      </c>
      <c r="F146" s="70"/>
      <c r="G146" s="68"/>
      <c r="H146" s="68"/>
      <c r="I146" s="68"/>
      <c r="J146" s="39"/>
      <c r="K146" s="39"/>
      <c r="L146" s="42"/>
      <c r="M146" s="42"/>
      <c r="N146" s="40"/>
      <c r="O146" s="40"/>
      <c r="P146" s="40"/>
      <c r="Q146" s="42"/>
      <c r="R146" s="39"/>
      <c r="S146" s="42"/>
      <c r="T146" s="39"/>
      <c r="U146" s="42"/>
      <c r="V146" s="39"/>
      <c r="W146" s="42"/>
      <c r="X146" s="39"/>
      <c r="Y146" s="41"/>
      <c r="Z146" s="39"/>
      <c r="AA146" s="42"/>
    </row>
    <row r="147" spans="2:27" x14ac:dyDescent="0.3">
      <c r="B147" s="39">
        <v>64</v>
      </c>
      <c r="C147" s="39">
        <v>34</v>
      </c>
      <c r="D147" s="39">
        <v>287</v>
      </c>
      <c r="E147" s="42" t="s">
        <v>2032</v>
      </c>
      <c r="F147" s="70" t="s">
        <v>2240</v>
      </c>
      <c r="G147" s="68"/>
      <c r="H147" s="68" t="s">
        <v>2941</v>
      </c>
      <c r="I147" s="68" t="s">
        <v>2942</v>
      </c>
      <c r="J147" s="39" t="s">
        <v>2791</v>
      </c>
      <c r="K147" s="39"/>
      <c r="L147" s="42"/>
      <c r="M147" s="42"/>
      <c r="N147" s="40">
        <v>19.350000000000001</v>
      </c>
      <c r="O147" s="40">
        <v>3.85</v>
      </c>
      <c r="P147" s="40">
        <v>9</v>
      </c>
      <c r="Q147" s="42" t="s">
        <v>2357</v>
      </c>
      <c r="R147" s="39">
        <v>2</v>
      </c>
      <c r="S147" s="42" t="s">
        <v>2362</v>
      </c>
      <c r="T147" s="39">
        <v>2</v>
      </c>
      <c r="U147" s="42" t="s">
        <v>1940</v>
      </c>
      <c r="V147" s="39">
        <v>2</v>
      </c>
      <c r="W147" s="42" t="s">
        <v>1944</v>
      </c>
      <c r="X147" s="39">
        <v>3</v>
      </c>
      <c r="Y147" s="41">
        <f>AVERAGE(R147,T147,V147,X147)</f>
        <v>2.25</v>
      </c>
      <c r="Z147" s="39" t="str">
        <f t="shared" ref="Z147:Z148" si="42">IF(AND(Y147&gt;=0,Y147&lt;=0.5),"BAIK SEKALI",IF(AND(Y147&gt;0.6,Y147&lt;=1.5),"BAIK",IF(AND(Y147&gt;1.5,Y147&lt;=2.5),"SEDANG",IF(AND(Y147&gt;2.5,Y147&lt;=3.5),"RUSAK RINGAN",IF(AND(Y147&gt;3.6,Y147&lt;=4.5),"KRITIS",IF(AND(Y147&gt;4.6,Y147&lt;=5),"RUNTUH"))))))</f>
        <v>SEDANG</v>
      </c>
      <c r="AA147" s="42" t="str">
        <f t="shared" ref="AA147:AA148" si="43">IF(AND(Y147&gt;=0,Y147&lt;=0.5),"PEMELIHARAAN RUTIN",IF(AND(Y147&gt;0.06,Y147&lt;=1.5),"PEMELIHARAAN RUTIN *)",IF(AND(Y147&gt;1.5,Y147&lt;=2.5),"PERBAIKAN/REHABILITASI",IF(AND(Y147&gt;2.5,Y147&lt;=3.5),"REHABILITASI",IF(AND(Y147&gt;3.5,Y147&lt;=4.5),"PENGGANTIAN",IF(AND(Y147&gt;4.6,Y147&lt;=5),"PEMBANGUNAN JEMBATAN BARU",0))))))</f>
        <v>PERBAIKAN/REHABILITASI</v>
      </c>
    </row>
    <row r="148" spans="2:27" x14ac:dyDescent="0.3">
      <c r="B148" s="39"/>
      <c r="C148" s="39"/>
      <c r="D148" s="39"/>
      <c r="E148" s="42"/>
      <c r="F148" s="70" t="s">
        <v>2943</v>
      </c>
      <c r="G148" s="68"/>
      <c r="H148" s="68" t="s">
        <v>2944</v>
      </c>
      <c r="I148" s="68" t="s">
        <v>2945</v>
      </c>
      <c r="J148" s="39" t="s">
        <v>2946</v>
      </c>
      <c r="K148" s="39"/>
      <c r="L148" s="42"/>
      <c r="M148" s="42"/>
      <c r="N148" s="40">
        <v>9.1999999999999993</v>
      </c>
      <c r="O148" s="40">
        <v>3.8</v>
      </c>
      <c r="P148" s="40">
        <v>1</v>
      </c>
      <c r="Q148" s="42" t="s">
        <v>2357</v>
      </c>
      <c r="R148" s="39">
        <v>2</v>
      </c>
      <c r="S148" s="42" t="s">
        <v>2362</v>
      </c>
      <c r="T148" s="39">
        <v>2</v>
      </c>
      <c r="U148" s="42" t="s">
        <v>1940</v>
      </c>
      <c r="V148" s="39">
        <v>2</v>
      </c>
      <c r="W148" s="42" t="s">
        <v>1944</v>
      </c>
      <c r="X148" s="39">
        <v>3</v>
      </c>
      <c r="Y148" s="41">
        <f>AVERAGE(R148,T148,V148,X148)</f>
        <v>2.25</v>
      </c>
      <c r="Z148" s="39" t="str">
        <f t="shared" si="42"/>
        <v>SEDANG</v>
      </c>
      <c r="AA148" s="42" t="str">
        <f t="shared" si="43"/>
        <v>PERBAIKAN/REHABILITASI</v>
      </c>
    </row>
    <row r="149" spans="2:27" x14ac:dyDescent="0.3">
      <c r="B149" s="39"/>
      <c r="C149" s="39"/>
      <c r="D149" s="39"/>
      <c r="E149" s="42"/>
      <c r="F149" s="70" t="s">
        <v>2241</v>
      </c>
      <c r="G149" s="68"/>
      <c r="H149" s="68" t="s">
        <v>2947</v>
      </c>
      <c r="I149" s="68" t="s">
        <v>2948</v>
      </c>
      <c r="J149" s="39" t="s">
        <v>2458</v>
      </c>
      <c r="K149" s="39"/>
      <c r="L149" s="42"/>
      <c r="M149" s="42"/>
      <c r="N149" s="40">
        <v>18.600000000000001</v>
      </c>
      <c r="O149" s="40">
        <v>3.8</v>
      </c>
      <c r="P149" s="40">
        <v>7</v>
      </c>
      <c r="Q149" s="42"/>
      <c r="R149" s="39"/>
      <c r="S149" s="42"/>
      <c r="T149" s="39"/>
      <c r="U149" s="42"/>
      <c r="V149" s="39"/>
      <c r="W149" s="42"/>
      <c r="X149" s="39"/>
      <c r="Y149" s="41"/>
      <c r="Z149" s="39"/>
      <c r="AA149" s="42"/>
    </row>
    <row r="150" spans="2:27" x14ac:dyDescent="0.3">
      <c r="B150" s="39">
        <v>65</v>
      </c>
      <c r="C150" s="39">
        <v>34</v>
      </c>
      <c r="D150" s="39">
        <v>288</v>
      </c>
      <c r="E150" s="42" t="s">
        <v>2033</v>
      </c>
      <c r="F150" s="70"/>
      <c r="G150" s="68"/>
      <c r="H150" s="68"/>
      <c r="I150" s="68"/>
      <c r="J150" s="39"/>
      <c r="K150" s="39"/>
      <c r="L150" s="42"/>
      <c r="M150" s="42"/>
      <c r="N150" s="40"/>
      <c r="O150" s="40"/>
      <c r="P150" s="40"/>
      <c r="Q150" s="42"/>
      <c r="R150" s="39"/>
      <c r="S150" s="42"/>
      <c r="T150" s="39"/>
      <c r="U150" s="42"/>
      <c r="V150" s="39"/>
      <c r="W150" s="42"/>
      <c r="X150" s="39"/>
      <c r="Y150" s="41"/>
      <c r="Z150" s="39"/>
      <c r="AA150" s="42"/>
    </row>
    <row r="151" spans="2:27" x14ac:dyDescent="0.3">
      <c r="B151" s="39">
        <v>66</v>
      </c>
      <c r="C151" s="39">
        <v>34</v>
      </c>
      <c r="D151" s="39">
        <v>290</v>
      </c>
      <c r="E151" s="42" t="s">
        <v>2034</v>
      </c>
      <c r="F151" s="70"/>
      <c r="G151" s="68"/>
      <c r="H151" s="68"/>
      <c r="I151" s="68"/>
      <c r="J151" s="39"/>
      <c r="K151" s="39"/>
      <c r="L151" s="42"/>
      <c r="M151" s="42"/>
      <c r="N151" s="40"/>
      <c r="O151" s="40"/>
      <c r="P151" s="40"/>
      <c r="Q151" s="42"/>
      <c r="R151" s="39"/>
      <c r="S151" s="42"/>
      <c r="T151" s="39"/>
      <c r="U151" s="42"/>
      <c r="V151" s="39"/>
      <c r="W151" s="42"/>
      <c r="X151" s="39"/>
      <c r="Y151" s="41"/>
      <c r="Z151" s="39"/>
      <c r="AA151" s="42"/>
    </row>
    <row r="152" spans="2:27" x14ac:dyDescent="0.3">
      <c r="B152" s="39">
        <v>67</v>
      </c>
      <c r="C152" s="39">
        <v>34</v>
      </c>
      <c r="D152" s="39">
        <v>291</v>
      </c>
      <c r="E152" s="42" t="s">
        <v>2035</v>
      </c>
      <c r="F152" s="70"/>
      <c r="G152" s="68"/>
      <c r="H152" s="68"/>
      <c r="I152" s="68"/>
      <c r="J152" s="39"/>
      <c r="K152" s="39"/>
      <c r="L152" s="42"/>
      <c r="M152" s="42"/>
      <c r="N152" s="40"/>
      <c r="O152" s="40"/>
      <c r="P152" s="40"/>
      <c r="Q152" s="42"/>
      <c r="R152" s="39"/>
      <c r="S152" s="42"/>
      <c r="T152" s="39"/>
      <c r="U152" s="42"/>
      <c r="V152" s="39"/>
      <c r="W152" s="42"/>
      <c r="X152" s="39"/>
      <c r="Y152" s="41"/>
      <c r="Z152" s="39"/>
      <c r="AA152" s="42"/>
    </row>
    <row r="153" spans="2:27" x14ac:dyDescent="0.3">
      <c r="B153" s="39">
        <v>68</v>
      </c>
      <c r="C153" s="39">
        <v>34</v>
      </c>
      <c r="D153" s="39">
        <v>293</v>
      </c>
      <c r="E153" s="42" t="s">
        <v>2036</v>
      </c>
      <c r="F153" s="70" t="s">
        <v>2242</v>
      </c>
      <c r="G153" s="68" t="s">
        <v>2243</v>
      </c>
      <c r="H153" s="68"/>
      <c r="I153" s="68"/>
      <c r="J153" s="39"/>
      <c r="K153" s="39"/>
      <c r="L153" s="42"/>
      <c r="M153" s="42"/>
      <c r="N153" s="40">
        <v>5</v>
      </c>
      <c r="O153" s="40">
        <v>4</v>
      </c>
      <c r="P153" s="40">
        <v>1</v>
      </c>
      <c r="Q153" s="42" t="s">
        <v>2371</v>
      </c>
      <c r="R153" s="39">
        <v>1</v>
      </c>
      <c r="S153" s="42" t="s">
        <v>1940</v>
      </c>
      <c r="T153" s="39">
        <v>1</v>
      </c>
      <c r="U153" s="42" t="s">
        <v>1940</v>
      </c>
      <c r="V153" s="39">
        <v>1</v>
      </c>
      <c r="W153" s="42" t="s">
        <v>1918</v>
      </c>
      <c r="X153" s="39">
        <v>1</v>
      </c>
      <c r="Y153" s="41">
        <f t="shared" ref="Y153:Y158" si="44">AVERAGE(R153,T153,V153,X153)</f>
        <v>1</v>
      </c>
      <c r="Z153" s="39" t="str">
        <f t="shared" ref="Z153:Z203" si="45">IF(AND(Y153&gt;=0,Y153&lt;=0.5),"BAIK SEKALI",IF(AND(Y153&gt;0.6,Y153&lt;=1.5),"BAIK",IF(AND(Y153&gt;1.5,Y153&lt;=2.5),"SEDANG",IF(AND(Y153&gt;2.5,Y153&lt;=3.5),"RUSAK RINGAN",IF(AND(Y153&gt;3.6,Y153&lt;=4.5),"KRITIS",IF(AND(Y153&gt;4.6,Y153&lt;=5),"RUNTUH"))))))</f>
        <v>BAIK</v>
      </c>
      <c r="AA153" s="42" t="str">
        <f t="shared" si="39"/>
        <v>PEMELIHARAAN RUTIN *)</v>
      </c>
    </row>
    <row r="154" spans="2:27" ht="27.6" x14ac:dyDescent="0.3">
      <c r="B154" s="39">
        <v>69</v>
      </c>
      <c r="C154" s="39">
        <v>34</v>
      </c>
      <c r="D154" s="39">
        <v>294</v>
      </c>
      <c r="E154" s="60" t="s">
        <v>2037</v>
      </c>
      <c r="F154" s="70" t="s">
        <v>2244</v>
      </c>
      <c r="G154" s="68"/>
      <c r="H154" s="68">
        <v>-0.14116100000000001</v>
      </c>
      <c r="I154" s="69">
        <v>115.669071</v>
      </c>
      <c r="J154" s="39" t="s">
        <v>2414</v>
      </c>
      <c r="K154" s="39"/>
      <c r="L154" s="42"/>
      <c r="M154" s="42"/>
      <c r="N154" s="40">
        <v>19</v>
      </c>
      <c r="O154" s="40">
        <v>7</v>
      </c>
      <c r="P154" s="40">
        <v>1</v>
      </c>
      <c r="Q154" s="42" t="s">
        <v>2357</v>
      </c>
      <c r="R154" s="39">
        <v>2</v>
      </c>
      <c r="S154" s="42" t="s">
        <v>2362</v>
      </c>
      <c r="T154" s="39">
        <v>2</v>
      </c>
      <c r="U154" s="42" t="s">
        <v>1940</v>
      </c>
      <c r="V154" s="39">
        <v>2</v>
      </c>
      <c r="W154" s="42" t="s">
        <v>1944</v>
      </c>
      <c r="X154" s="39">
        <v>2</v>
      </c>
      <c r="Y154" s="41">
        <f t="shared" si="44"/>
        <v>2</v>
      </c>
      <c r="Z154" s="39" t="str">
        <f t="shared" si="45"/>
        <v>SEDANG</v>
      </c>
      <c r="AA154" s="42" t="str">
        <f t="shared" si="39"/>
        <v>PERBAIKAN/REHABILITASI</v>
      </c>
    </row>
    <row r="155" spans="2:27" x14ac:dyDescent="0.3">
      <c r="B155" s="39"/>
      <c r="C155" s="39"/>
      <c r="D155" s="39"/>
      <c r="E155" s="60"/>
      <c r="F155" s="70" t="s">
        <v>2245</v>
      </c>
      <c r="G155" s="68"/>
      <c r="H155" s="68">
        <v>-0.13353100000000001</v>
      </c>
      <c r="I155" s="69">
        <v>115.698533</v>
      </c>
      <c r="J155" s="39" t="s">
        <v>2415</v>
      </c>
      <c r="K155" s="39"/>
      <c r="L155" s="42"/>
      <c r="M155" s="42"/>
      <c r="N155" s="40">
        <v>52.2</v>
      </c>
      <c r="O155" s="40">
        <v>4.2</v>
      </c>
      <c r="P155" s="40">
        <v>15</v>
      </c>
      <c r="Q155" s="42" t="s">
        <v>2357</v>
      </c>
      <c r="R155" s="39">
        <v>2</v>
      </c>
      <c r="S155" s="42" t="s">
        <v>2362</v>
      </c>
      <c r="T155" s="39">
        <v>2</v>
      </c>
      <c r="U155" s="42" t="s">
        <v>1940</v>
      </c>
      <c r="V155" s="39">
        <v>2</v>
      </c>
      <c r="W155" s="42" t="s">
        <v>1944</v>
      </c>
      <c r="X155" s="39">
        <v>2</v>
      </c>
      <c r="Y155" s="41">
        <f t="shared" si="44"/>
        <v>2</v>
      </c>
      <c r="Z155" s="39" t="str">
        <f t="shared" ref="Z155:Z158" si="46">IF(AND(Y155&gt;=0,Y155&lt;=0.5),"BAIK SEKALI",IF(AND(Y155&gt;0.6,Y155&lt;=1.5),"BAIK",IF(AND(Y155&gt;1.5,Y155&lt;=2.5),"SEDANG",IF(AND(Y155&gt;2.5,Y155&lt;=3.5),"RUSAK RINGAN",IF(AND(Y155&gt;3.6,Y155&lt;=4.5),"KRITIS",IF(AND(Y155&gt;4.6,Y155&lt;=5),"RUNTUH"))))))</f>
        <v>SEDANG</v>
      </c>
      <c r="AA155" s="42" t="str">
        <f t="shared" ref="AA155:AA158" si="47">IF(AND(Y155&gt;=0,Y155&lt;=0.5),"PEMELIHARAAN RUTIN",IF(AND(Y155&gt;0.06,Y155&lt;=1.5),"PEMELIHARAAN RUTIN *)",IF(AND(Y155&gt;1.5,Y155&lt;=2.5),"PERBAIKAN/REHABILITASI",IF(AND(Y155&gt;2.5,Y155&lt;=3.5),"REHABILITASI",IF(AND(Y155&gt;3.5,Y155&lt;=4.5),"PENGGANTIAN",IF(AND(Y155&gt;4.6,Y155&lt;=5),"PEMBANGUNAN JEMBATAN BARU",0))))))</f>
        <v>PERBAIKAN/REHABILITASI</v>
      </c>
    </row>
    <row r="156" spans="2:27" x14ac:dyDescent="0.3">
      <c r="B156" s="39"/>
      <c r="C156" s="39"/>
      <c r="D156" s="39"/>
      <c r="E156" s="60"/>
      <c r="F156" s="70" t="s">
        <v>2246</v>
      </c>
      <c r="G156" s="68"/>
      <c r="H156" s="68">
        <v>-0.13308500000000001</v>
      </c>
      <c r="I156" s="69">
        <v>115.702797</v>
      </c>
      <c r="J156" s="39" t="s">
        <v>2416</v>
      </c>
      <c r="K156" s="39"/>
      <c r="L156" s="42"/>
      <c r="M156" s="42"/>
      <c r="N156" s="40">
        <v>29.5</v>
      </c>
      <c r="O156" s="40">
        <v>4</v>
      </c>
      <c r="P156" s="40">
        <v>6</v>
      </c>
      <c r="Q156" s="42" t="s">
        <v>2357</v>
      </c>
      <c r="R156" s="39">
        <v>2</v>
      </c>
      <c r="S156" s="42" t="s">
        <v>2362</v>
      </c>
      <c r="T156" s="39">
        <v>2</v>
      </c>
      <c r="U156" s="42" t="s">
        <v>1940</v>
      </c>
      <c r="V156" s="39">
        <v>2</v>
      </c>
      <c r="W156" s="42" t="s">
        <v>1944</v>
      </c>
      <c r="X156" s="39">
        <v>3</v>
      </c>
      <c r="Y156" s="41">
        <f t="shared" si="44"/>
        <v>2.25</v>
      </c>
      <c r="Z156" s="39" t="str">
        <f t="shared" si="46"/>
        <v>SEDANG</v>
      </c>
      <c r="AA156" s="42" t="str">
        <f t="shared" si="47"/>
        <v>PERBAIKAN/REHABILITASI</v>
      </c>
    </row>
    <row r="157" spans="2:27" x14ac:dyDescent="0.3">
      <c r="B157" s="39"/>
      <c r="C157" s="39"/>
      <c r="D157" s="39"/>
      <c r="E157" s="60"/>
      <c r="F157" s="70" t="s">
        <v>2247</v>
      </c>
      <c r="G157" s="68"/>
      <c r="H157" s="68">
        <v>-0.13136100000000001</v>
      </c>
      <c r="I157" s="69">
        <v>115.704618</v>
      </c>
      <c r="J157" s="39" t="s">
        <v>2417</v>
      </c>
      <c r="K157" s="39"/>
      <c r="L157" s="42"/>
      <c r="M157" s="42"/>
      <c r="N157" s="40">
        <v>20.8</v>
      </c>
      <c r="O157" s="40">
        <v>3.8</v>
      </c>
      <c r="P157" s="40">
        <v>7</v>
      </c>
      <c r="Q157" s="42" t="s">
        <v>2357</v>
      </c>
      <c r="R157" s="39">
        <v>2</v>
      </c>
      <c r="S157" s="42" t="s">
        <v>2362</v>
      </c>
      <c r="T157" s="39">
        <v>2</v>
      </c>
      <c r="U157" s="42" t="s">
        <v>1940</v>
      </c>
      <c r="V157" s="39">
        <v>2</v>
      </c>
      <c r="W157" s="42" t="s">
        <v>1944</v>
      </c>
      <c r="X157" s="39">
        <v>3</v>
      </c>
      <c r="Y157" s="41">
        <f t="shared" si="44"/>
        <v>2.25</v>
      </c>
      <c r="Z157" s="39" t="str">
        <f t="shared" si="46"/>
        <v>SEDANG</v>
      </c>
      <c r="AA157" s="42" t="str">
        <f t="shared" si="47"/>
        <v>PERBAIKAN/REHABILITASI</v>
      </c>
    </row>
    <row r="158" spans="2:27" x14ac:dyDescent="0.3">
      <c r="B158" s="39"/>
      <c r="C158" s="39"/>
      <c r="D158" s="39"/>
      <c r="E158" s="60"/>
      <c r="F158" s="70" t="s">
        <v>2248</v>
      </c>
      <c r="G158" s="68"/>
      <c r="H158" s="68">
        <v>-0.15634600000000001</v>
      </c>
      <c r="I158" s="69">
        <v>115.740818</v>
      </c>
      <c r="J158" s="39" t="s">
        <v>2418</v>
      </c>
      <c r="K158" s="39"/>
      <c r="L158" s="42"/>
      <c r="M158" s="42"/>
      <c r="N158" s="40">
        <v>21.5</v>
      </c>
      <c r="O158" s="40">
        <v>3.8</v>
      </c>
      <c r="P158" s="40">
        <v>9</v>
      </c>
      <c r="Q158" s="42" t="s">
        <v>2357</v>
      </c>
      <c r="R158" s="39">
        <v>2</v>
      </c>
      <c r="S158" s="42" t="s">
        <v>2362</v>
      </c>
      <c r="T158" s="39">
        <v>2</v>
      </c>
      <c r="U158" s="42" t="s">
        <v>1940</v>
      </c>
      <c r="V158" s="39">
        <v>2</v>
      </c>
      <c r="W158" s="42" t="s">
        <v>1944</v>
      </c>
      <c r="X158" s="39">
        <v>3</v>
      </c>
      <c r="Y158" s="41">
        <f t="shared" si="44"/>
        <v>2.25</v>
      </c>
      <c r="Z158" s="39" t="str">
        <f t="shared" si="46"/>
        <v>SEDANG</v>
      </c>
      <c r="AA158" s="42" t="str">
        <f t="shared" si="47"/>
        <v>PERBAIKAN/REHABILITASI</v>
      </c>
    </row>
    <row r="159" spans="2:27" x14ac:dyDescent="0.3">
      <c r="B159" s="39"/>
      <c r="C159" s="39"/>
      <c r="D159" s="39"/>
      <c r="E159" s="60"/>
      <c r="F159" s="70" t="s">
        <v>2419</v>
      </c>
      <c r="G159" s="68"/>
      <c r="H159" s="68">
        <v>-0.16867799999999999</v>
      </c>
      <c r="I159" s="69">
        <v>115.75038499999999</v>
      </c>
      <c r="J159" s="39" t="s">
        <v>2420</v>
      </c>
      <c r="K159" s="39"/>
      <c r="L159" s="42"/>
      <c r="M159" s="42"/>
      <c r="N159" s="40">
        <v>20.5</v>
      </c>
      <c r="O159" s="40">
        <v>3.7</v>
      </c>
      <c r="P159" s="40">
        <v>9</v>
      </c>
      <c r="Q159" s="42"/>
      <c r="R159" s="39"/>
      <c r="S159" s="42"/>
      <c r="T159" s="39"/>
      <c r="U159" s="42"/>
      <c r="V159" s="39"/>
      <c r="W159" s="42"/>
      <c r="X159" s="39"/>
      <c r="Y159" s="41"/>
      <c r="Z159" s="39"/>
      <c r="AA159" s="42"/>
    </row>
    <row r="160" spans="2:27" x14ac:dyDescent="0.3">
      <c r="B160" s="39">
        <v>70</v>
      </c>
      <c r="C160" s="39">
        <v>34</v>
      </c>
      <c r="D160" s="39">
        <v>295</v>
      </c>
      <c r="E160" s="42" t="s">
        <v>2038</v>
      </c>
      <c r="F160" s="70"/>
      <c r="G160" s="68"/>
      <c r="H160" s="68" t="s">
        <v>2421</v>
      </c>
      <c r="I160" s="68" t="s">
        <v>2422</v>
      </c>
      <c r="J160" s="39" t="s">
        <v>2423</v>
      </c>
      <c r="K160" s="39"/>
      <c r="L160" s="42"/>
      <c r="M160" s="42"/>
      <c r="N160" s="40">
        <v>4.7</v>
      </c>
      <c r="O160" s="40">
        <v>3.7</v>
      </c>
      <c r="P160" s="40">
        <v>3</v>
      </c>
      <c r="Q160" s="42"/>
      <c r="R160" s="39"/>
      <c r="S160" s="42"/>
      <c r="T160" s="39"/>
      <c r="U160" s="42"/>
      <c r="V160" s="39"/>
      <c r="W160" s="42"/>
      <c r="X160" s="39"/>
      <c r="Y160" s="41"/>
      <c r="Z160" s="39"/>
      <c r="AA160" s="42"/>
    </row>
    <row r="161" spans="2:27" x14ac:dyDescent="0.3">
      <c r="B161" s="39">
        <v>71</v>
      </c>
      <c r="C161" s="39">
        <v>34</v>
      </c>
      <c r="D161" s="39">
        <v>296</v>
      </c>
      <c r="E161" s="42" t="s">
        <v>2039</v>
      </c>
      <c r="F161" s="70"/>
      <c r="G161" s="68"/>
      <c r="H161" s="68"/>
      <c r="I161" s="68"/>
      <c r="J161" s="39"/>
      <c r="K161" s="39"/>
      <c r="L161" s="42"/>
      <c r="M161" s="42"/>
      <c r="N161" s="40"/>
      <c r="O161" s="40"/>
      <c r="P161" s="40"/>
      <c r="Q161" s="42"/>
      <c r="R161" s="39"/>
      <c r="S161" s="42"/>
      <c r="T161" s="39"/>
      <c r="U161" s="42"/>
      <c r="V161" s="39"/>
      <c r="W161" s="42"/>
      <c r="X161" s="39"/>
      <c r="Y161" s="41"/>
      <c r="Z161" s="39"/>
      <c r="AA161" s="42"/>
    </row>
    <row r="162" spans="2:27" x14ac:dyDescent="0.3">
      <c r="B162" s="39">
        <v>72</v>
      </c>
      <c r="C162" s="39">
        <v>34</v>
      </c>
      <c r="D162" s="39">
        <v>297</v>
      </c>
      <c r="E162" s="42" t="s">
        <v>2040</v>
      </c>
      <c r="F162" s="70"/>
      <c r="G162" s="68"/>
      <c r="H162" s="68"/>
      <c r="I162" s="68"/>
      <c r="J162" s="39"/>
      <c r="K162" s="39"/>
      <c r="L162" s="42"/>
      <c r="M162" s="42"/>
      <c r="N162" s="40"/>
      <c r="O162" s="40"/>
      <c r="P162" s="40"/>
      <c r="Q162" s="42"/>
      <c r="R162" s="39"/>
      <c r="S162" s="42"/>
      <c r="T162" s="39"/>
      <c r="U162" s="42"/>
      <c r="V162" s="39"/>
      <c r="W162" s="42"/>
      <c r="X162" s="39"/>
      <c r="Y162" s="41"/>
      <c r="Z162" s="39"/>
      <c r="AA162" s="42"/>
    </row>
    <row r="163" spans="2:27" x14ac:dyDescent="0.3">
      <c r="B163" s="39">
        <v>73</v>
      </c>
      <c r="C163" s="39">
        <v>34</v>
      </c>
      <c r="D163" s="39">
        <v>298</v>
      </c>
      <c r="E163" s="42" t="s">
        <v>2041</v>
      </c>
      <c r="F163" s="70" t="s">
        <v>2424</v>
      </c>
      <c r="G163" s="68"/>
      <c r="H163" s="68" t="s">
        <v>2430</v>
      </c>
      <c r="I163" s="68" t="s">
        <v>2431</v>
      </c>
      <c r="J163" s="40" t="s">
        <v>2426</v>
      </c>
      <c r="K163" s="39"/>
      <c r="L163" s="42"/>
      <c r="M163" s="42"/>
      <c r="N163" s="40">
        <v>4</v>
      </c>
      <c r="O163" s="40">
        <v>3.8</v>
      </c>
      <c r="P163" s="40">
        <v>3</v>
      </c>
      <c r="Q163" s="42"/>
      <c r="R163" s="39"/>
      <c r="S163" s="42"/>
      <c r="T163" s="39"/>
      <c r="U163" s="42"/>
      <c r="V163" s="39"/>
      <c r="W163" s="42"/>
      <c r="X163" s="39"/>
      <c r="Y163" s="41"/>
      <c r="Z163" s="39"/>
      <c r="AA163" s="42"/>
    </row>
    <row r="164" spans="2:27" x14ac:dyDescent="0.3">
      <c r="B164" s="39"/>
      <c r="C164" s="39"/>
      <c r="D164" s="39"/>
      <c r="E164" s="42"/>
      <c r="F164" s="70" t="s">
        <v>2428</v>
      </c>
      <c r="G164" s="68"/>
      <c r="H164" s="68" t="s">
        <v>2432</v>
      </c>
      <c r="I164" s="68" t="s">
        <v>2433</v>
      </c>
      <c r="J164" s="39" t="s">
        <v>2425</v>
      </c>
      <c r="K164" s="39"/>
      <c r="L164" s="42"/>
      <c r="M164" s="42"/>
      <c r="N164" s="40">
        <v>6.9</v>
      </c>
      <c r="O164" s="40">
        <v>2</v>
      </c>
      <c r="P164" s="40">
        <v>1</v>
      </c>
      <c r="Q164" s="42"/>
      <c r="R164" s="39"/>
      <c r="S164" s="42"/>
      <c r="T164" s="39"/>
      <c r="U164" s="42"/>
      <c r="V164" s="39"/>
      <c r="W164" s="42"/>
      <c r="X164" s="39"/>
      <c r="Y164" s="41"/>
      <c r="Z164" s="39"/>
      <c r="AA164" s="42"/>
    </row>
    <row r="165" spans="2:27" x14ac:dyDescent="0.3">
      <c r="B165" s="39"/>
      <c r="C165" s="39"/>
      <c r="D165" s="39"/>
      <c r="E165" s="42"/>
      <c r="F165" s="70" t="s">
        <v>2429</v>
      </c>
      <c r="G165" s="68"/>
      <c r="H165" s="68" t="s">
        <v>2434</v>
      </c>
      <c r="I165" s="68" t="s">
        <v>2435</v>
      </c>
      <c r="J165" s="39" t="s">
        <v>2427</v>
      </c>
      <c r="K165" s="39"/>
      <c r="L165" s="42"/>
      <c r="M165" s="42"/>
      <c r="N165" s="40">
        <v>8.6999999999999993</v>
      </c>
      <c r="O165" s="40">
        <v>1.8</v>
      </c>
      <c r="P165" s="40">
        <v>1</v>
      </c>
      <c r="Q165" s="42"/>
      <c r="R165" s="39"/>
      <c r="S165" s="42"/>
      <c r="T165" s="39"/>
      <c r="U165" s="42"/>
      <c r="V165" s="39"/>
      <c r="W165" s="42"/>
      <c r="X165" s="39"/>
      <c r="Y165" s="41"/>
      <c r="Z165" s="39"/>
      <c r="AA165" s="42"/>
    </row>
    <row r="166" spans="2:27" x14ac:dyDescent="0.3">
      <c r="B166" s="39">
        <v>74</v>
      </c>
      <c r="C166" s="39">
        <v>34</v>
      </c>
      <c r="D166" s="39">
        <v>299</v>
      </c>
      <c r="E166" s="42" t="s">
        <v>2042</v>
      </c>
      <c r="F166" s="70"/>
      <c r="G166" s="68"/>
      <c r="H166" s="68"/>
      <c r="I166" s="68"/>
      <c r="J166" s="39"/>
      <c r="K166" s="39"/>
      <c r="L166" s="42"/>
      <c r="M166" s="42"/>
      <c r="N166" s="40"/>
      <c r="O166" s="40"/>
      <c r="P166" s="40"/>
      <c r="Q166" s="42"/>
      <c r="R166" s="39"/>
      <c r="S166" s="42"/>
      <c r="T166" s="39"/>
      <c r="U166" s="42"/>
      <c r="V166" s="39"/>
      <c r="W166" s="42"/>
      <c r="X166" s="39"/>
      <c r="Y166" s="41"/>
      <c r="Z166" s="39"/>
      <c r="AA166" s="42"/>
    </row>
    <row r="167" spans="2:27" x14ac:dyDescent="0.3">
      <c r="B167" s="39">
        <v>75</v>
      </c>
      <c r="C167" s="39">
        <v>34</v>
      </c>
      <c r="D167" s="39">
        <v>300</v>
      </c>
      <c r="E167" s="42" t="s">
        <v>2043</v>
      </c>
      <c r="F167" s="70"/>
      <c r="G167" s="68"/>
      <c r="H167" s="68"/>
      <c r="I167" s="68"/>
      <c r="J167" s="39"/>
      <c r="K167" s="39"/>
      <c r="L167" s="42"/>
      <c r="M167" s="42"/>
      <c r="N167" s="40"/>
      <c r="O167" s="40"/>
      <c r="P167" s="40"/>
      <c r="Q167" s="42"/>
      <c r="R167" s="39"/>
      <c r="S167" s="42"/>
      <c r="T167" s="39"/>
      <c r="U167" s="42"/>
      <c r="V167" s="39"/>
      <c r="W167" s="42"/>
      <c r="X167" s="39"/>
      <c r="Y167" s="41"/>
      <c r="Z167" s="39"/>
      <c r="AA167" s="42"/>
    </row>
    <row r="168" spans="2:27" x14ac:dyDescent="0.3">
      <c r="B168" s="39">
        <v>76</v>
      </c>
      <c r="C168" s="39">
        <v>34</v>
      </c>
      <c r="D168" s="39">
        <v>301</v>
      </c>
      <c r="E168" s="42" t="s">
        <v>2044</v>
      </c>
      <c r="F168" s="70"/>
      <c r="G168" s="68"/>
      <c r="H168" s="68"/>
      <c r="I168" s="68"/>
      <c r="J168" s="39"/>
      <c r="K168" s="39"/>
      <c r="L168" s="42"/>
      <c r="M168" s="42"/>
      <c r="N168" s="40"/>
      <c r="O168" s="40"/>
      <c r="P168" s="40"/>
      <c r="Q168" s="42"/>
      <c r="R168" s="39"/>
      <c r="S168" s="42"/>
      <c r="T168" s="39"/>
      <c r="U168" s="42"/>
      <c r="V168" s="39"/>
      <c r="W168" s="42"/>
      <c r="X168" s="39"/>
      <c r="Y168" s="41"/>
      <c r="Z168" s="39"/>
      <c r="AA168" s="42"/>
    </row>
    <row r="169" spans="2:27" x14ac:dyDescent="0.3">
      <c r="B169" s="39">
        <v>77</v>
      </c>
      <c r="C169" s="39">
        <v>34</v>
      </c>
      <c r="D169" s="39">
        <v>302</v>
      </c>
      <c r="E169" s="42" t="s">
        <v>2045</v>
      </c>
      <c r="F169" s="70"/>
      <c r="G169" s="68"/>
      <c r="H169" s="68"/>
      <c r="I169" s="68"/>
      <c r="J169" s="39"/>
      <c r="K169" s="39"/>
      <c r="L169" s="42"/>
      <c r="M169" s="42"/>
      <c r="N169" s="40"/>
      <c r="O169" s="40"/>
      <c r="P169" s="40"/>
      <c r="Q169" s="42"/>
      <c r="R169" s="39"/>
      <c r="S169" s="42"/>
      <c r="T169" s="39"/>
      <c r="U169" s="42"/>
      <c r="V169" s="39"/>
      <c r="W169" s="42"/>
      <c r="X169" s="39"/>
      <c r="Y169" s="41"/>
      <c r="Z169" s="39"/>
      <c r="AA169" s="42"/>
    </row>
    <row r="170" spans="2:27" x14ac:dyDescent="0.3">
      <c r="B170" s="39">
        <v>78</v>
      </c>
      <c r="C170" s="39">
        <v>34</v>
      </c>
      <c r="D170" s="39">
        <v>303</v>
      </c>
      <c r="E170" s="42" t="s">
        <v>2046</v>
      </c>
      <c r="F170" s="70"/>
      <c r="G170" s="68"/>
      <c r="H170" s="68"/>
      <c r="I170" s="68"/>
      <c r="J170" s="39"/>
      <c r="K170" s="39"/>
      <c r="L170" s="42"/>
      <c r="M170" s="42"/>
      <c r="N170" s="40"/>
      <c r="O170" s="40"/>
      <c r="P170" s="40"/>
      <c r="Q170" s="42"/>
      <c r="R170" s="39"/>
      <c r="S170" s="42"/>
      <c r="T170" s="39"/>
      <c r="U170" s="42"/>
      <c r="V170" s="39"/>
      <c r="W170" s="42"/>
      <c r="X170" s="39"/>
      <c r="Y170" s="41"/>
      <c r="Z170" s="39"/>
      <c r="AA170" s="42"/>
    </row>
    <row r="171" spans="2:27" x14ac:dyDescent="0.3">
      <c r="B171" s="39">
        <v>79</v>
      </c>
      <c r="C171" s="39">
        <v>34</v>
      </c>
      <c r="D171" s="39">
        <v>304</v>
      </c>
      <c r="E171" s="42" t="s">
        <v>2047</v>
      </c>
      <c r="F171" s="70"/>
      <c r="G171" s="68"/>
      <c r="H171" s="68"/>
      <c r="I171" s="68"/>
      <c r="J171" s="39"/>
      <c r="K171" s="39"/>
      <c r="L171" s="42"/>
      <c r="M171" s="42"/>
      <c r="N171" s="40"/>
      <c r="O171" s="40"/>
      <c r="P171" s="40"/>
      <c r="Q171" s="42"/>
      <c r="R171" s="39"/>
      <c r="S171" s="42"/>
      <c r="T171" s="39"/>
      <c r="U171" s="42"/>
      <c r="V171" s="39"/>
      <c r="W171" s="42"/>
      <c r="X171" s="39"/>
      <c r="Y171" s="41"/>
      <c r="Z171" s="39"/>
      <c r="AA171" s="42"/>
    </row>
    <row r="172" spans="2:27" x14ac:dyDescent="0.3">
      <c r="B172" s="39">
        <v>80</v>
      </c>
      <c r="C172" s="39">
        <v>34</v>
      </c>
      <c r="D172" s="39">
        <v>305</v>
      </c>
      <c r="E172" s="42" t="s">
        <v>2048</v>
      </c>
      <c r="F172" s="70" t="s">
        <v>2249</v>
      </c>
      <c r="G172" s="68" t="s">
        <v>2250</v>
      </c>
      <c r="H172" s="68"/>
      <c r="I172" s="68"/>
      <c r="J172" s="39"/>
      <c r="K172" s="39"/>
      <c r="L172" s="42"/>
      <c r="M172" s="42"/>
      <c r="N172" s="40">
        <v>5</v>
      </c>
      <c r="O172" s="40">
        <v>6</v>
      </c>
      <c r="P172" s="40">
        <v>2</v>
      </c>
      <c r="Q172" s="42" t="s">
        <v>2357</v>
      </c>
      <c r="R172" s="39">
        <v>2</v>
      </c>
      <c r="S172" s="42" t="s">
        <v>2362</v>
      </c>
      <c r="T172" s="39">
        <v>2</v>
      </c>
      <c r="U172" s="42" t="s">
        <v>1940</v>
      </c>
      <c r="V172" s="39">
        <v>2</v>
      </c>
      <c r="W172" s="42" t="s">
        <v>1944</v>
      </c>
      <c r="X172" s="39">
        <v>3</v>
      </c>
      <c r="Y172" s="41">
        <f>AVERAGE(R172,T172,V172,X172)</f>
        <v>2.25</v>
      </c>
      <c r="Z172" s="39" t="str">
        <f t="shared" si="45"/>
        <v>SEDANG</v>
      </c>
      <c r="AA172" s="42" t="str">
        <f t="shared" si="39"/>
        <v>PERBAIKAN/REHABILITASI</v>
      </c>
    </row>
    <row r="173" spans="2:27" ht="27.6" x14ac:dyDescent="0.3">
      <c r="B173" s="39">
        <v>81</v>
      </c>
      <c r="C173" s="39">
        <v>34</v>
      </c>
      <c r="D173" s="39">
        <v>306</v>
      </c>
      <c r="E173" s="60" t="s">
        <v>2049</v>
      </c>
      <c r="F173" s="70"/>
      <c r="G173" s="68"/>
      <c r="H173" s="68"/>
      <c r="I173" s="68"/>
      <c r="J173" s="39"/>
      <c r="K173" s="39"/>
      <c r="L173" s="42"/>
      <c r="M173" s="42"/>
      <c r="N173" s="40"/>
      <c r="O173" s="40"/>
      <c r="P173" s="40"/>
      <c r="Q173" s="42"/>
      <c r="R173" s="39"/>
      <c r="S173" s="42"/>
      <c r="T173" s="39"/>
      <c r="U173" s="42"/>
      <c r="V173" s="39"/>
      <c r="W173" s="42"/>
      <c r="X173" s="39"/>
      <c r="Y173" s="41"/>
      <c r="Z173" s="39"/>
      <c r="AA173" s="42"/>
    </row>
    <row r="174" spans="2:27" x14ac:dyDescent="0.3">
      <c r="B174" s="39">
        <v>82</v>
      </c>
      <c r="C174" s="39">
        <v>34</v>
      </c>
      <c r="D174" s="39">
        <v>307</v>
      </c>
      <c r="E174" s="42" t="s">
        <v>2050</v>
      </c>
      <c r="F174" s="70"/>
      <c r="G174" s="68"/>
      <c r="H174" s="68"/>
      <c r="I174" s="68"/>
      <c r="J174" s="39"/>
      <c r="K174" s="39"/>
      <c r="L174" s="42"/>
      <c r="M174" s="42"/>
      <c r="N174" s="40"/>
      <c r="O174" s="40"/>
      <c r="P174" s="40"/>
      <c r="Q174" s="42"/>
      <c r="R174" s="39"/>
      <c r="S174" s="42"/>
      <c r="T174" s="39"/>
      <c r="U174" s="42"/>
      <c r="V174" s="39"/>
      <c r="W174" s="42"/>
      <c r="X174" s="39"/>
      <c r="Y174" s="41"/>
      <c r="Z174" s="39"/>
      <c r="AA174" s="42"/>
    </row>
    <row r="175" spans="2:27" x14ac:dyDescent="0.3">
      <c r="B175" s="39">
        <v>83</v>
      </c>
      <c r="C175" s="39">
        <v>34</v>
      </c>
      <c r="D175" s="39">
        <v>308</v>
      </c>
      <c r="E175" s="42" t="s">
        <v>2051</v>
      </c>
      <c r="F175" s="70"/>
      <c r="G175" s="68"/>
      <c r="H175" s="68"/>
      <c r="I175" s="68"/>
      <c r="J175" s="39"/>
      <c r="K175" s="39"/>
      <c r="L175" s="42"/>
      <c r="M175" s="42"/>
      <c r="N175" s="40"/>
      <c r="O175" s="40"/>
      <c r="P175" s="40"/>
      <c r="Q175" s="42"/>
      <c r="R175" s="39"/>
      <c r="S175" s="42"/>
      <c r="T175" s="39"/>
      <c r="U175" s="42"/>
      <c r="V175" s="39"/>
      <c r="W175" s="42"/>
      <c r="X175" s="39"/>
      <c r="Y175" s="41"/>
      <c r="Z175" s="39"/>
      <c r="AA175" s="42"/>
    </row>
    <row r="176" spans="2:27" x14ac:dyDescent="0.3">
      <c r="B176" s="39">
        <v>84</v>
      </c>
      <c r="C176" s="43">
        <v>34</v>
      </c>
      <c r="D176" s="43">
        <v>309</v>
      </c>
      <c r="E176" s="50" t="s">
        <v>2052</v>
      </c>
      <c r="F176" s="71" t="s">
        <v>2436</v>
      </c>
      <c r="G176" s="72"/>
      <c r="H176" s="72" t="s">
        <v>2438</v>
      </c>
      <c r="I176" s="72" t="s">
        <v>2439</v>
      </c>
      <c r="J176" s="43" t="s">
        <v>2437</v>
      </c>
      <c r="K176" s="43"/>
      <c r="L176" s="50"/>
      <c r="M176" s="50"/>
      <c r="N176" s="48">
        <v>12.8</v>
      </c>
      <c r="O176" s="48">
        <v>4.0999999999999996</v>
      </c>
      <c r="P176" s="48">
        <v>2</v>
      </c>
      <c r="Q176" s="50"/>
      <c r="R176" s="43"/>
      <c r="S176" s="50"/>
      <c r="T176" s="43"/>
      <c r="U176" s="50"/>
      <c r="V176" s="43"/>
      <c r="W176" s="50"/>
      <c r="X176" s="43"/>
      <c r="Y176" s="41"/>
      <c r="Z176" s="43"/>
      <c r="AA176" s="50"/>
    </row>
    <row r="177" spans="2:29" s="51" customFormat="1" x14ac:dyDescent="0.3">
      <c r="B177" s="39">
        <v>85</v>
      </c>
      <c r="C177" s="43">
        <v>34</v>
      </c>
      <c r="D177" s="43">
        <v>310</v>
      </c>
      <c r="E177" s="50" t="s">
        <v>2053</v>
      </c>
      <c r="F177" s="71"/>
      <c r="G177" s="72"/>
      <c r="H177" s="72"/>
      <c r="I177" s="72"/>
      <c r="J177" s="43"/>
      <c r="K177" s="43"/>
      <c r="L177" s="50"/>
      <c r="M177" s="50"/>
      <c r="N177" s="48"/>
      <c r="O177" s="48"/>
      <c r="P177" s="48"/>
      <c r="Q177" s="50"/>
      <c r="R177" s="43"/>
      <c r="S177" s="50"/>
      <c r="T177" s="43"/>
      <c r="U177" s="50"/>
      <c r="V177" s="43"/>
      <c r="W177" s="50"/>
      <c r="X177" s="43"/>
      <c r="Y177" s="41"/>
      <c r="Z177" s="43"/>
      <c r="AA177" s="50"/>
      <c r="AC177" s="32"/>
    </row>
    <row r="178" spans="2:29" s="51" customFormat="1" x14ac:dyDescent="0.3">
      <c r="B178" s="39">
        <v>86</v>
      </c>
      <c r="C178" s="39">
        <v>34</v>
      </c>
      <c r="D178" s="39">
        <v>311</v>
      </c>
      <c r="E178" s="42" t="s">
        <v>2054</v>
      </c>
      <c r="F178" s="70"/>
      <c r="G178" s="68"/>
      <c r="H178" s="68"/>
      <c r="I178" s="68"/>
      <c r="J178" s="39"/>
      <c r="K178" s="39"/>
      <c r="L178" s="42"/>
      <c r="M178" s="42"/>
      <c r="N178" s="40"/>
      <c r="O178" s="40"/>
      <c r="P178" s="40"/>
      <c r="Q178" s="42"/>
      <c r="R178" s="39"/>
      <c r="S178" s="42"/>
      <c r="T178" s="39"/>
      <c r="U178" s="42"/>
      <c r="V178" s="39"/>
      <c r="W178" s="42"/>
      <c r="X178" s="39"/>
      <c r="Y178" s="41"/>
      <c r="Z178" s="39"/>
      <c r="AA178" s="42"/>
      <c r="AC178" s="32"/>
    </row>
    <row r="179" spans="2:29" x14ac:dyDescent="0.3">
      <c r="B179" s="39">
        <v>87</v>
      </c>
      <c r="C179" s="43">
        <v>34</v>
      </c>
      <c r="D179" s="43">
        <v>312</v>
      </c>
      <c r="E179" s="50" t="s">
        <v>2055</v>
      </c>
      <c r="F179" s="71"/>
      <c r="G179" s="72"/>
      <c r="H179" s="72"/>
      <c r="I179" s="72"/>
      <c r="J179" s="43"/>
      <c r="K179" s="39"/>
      <c r="L179" s="50"/>
      <c r="M179" s="50"/>
      <c r="N179" s="48"/>
      <c r="O179" s="48"/>
      <c r="P179" s="48"/>
      <c r="Q179" s="50"/>
      <c r="R179" s="43"/>
      <c r="S179" s="50"/>
      <c r="T179" s="43"/>
      <c r="U179" s="50"/>
      <c r="V179" s="43"/>
      <c r="W179" s="50"/>
      <c r="X179" s="43"/>
      <c r="Y179" s="41"/>
      <c r="Z179" s="43"/>
      <c r="AA179" s="50"/>
    </row>
    <row r="180" spans="2:29" s="51" customFormat="1" x14ac:dyDescent="0.3">
      <c r="B180" s="39">
        <v>88</v>
      </c>
      <c r="C180" s="43">
        <v>34</v>
      </c>
      <c r="D180" s="43">
        <v>313</v>
      </c>
      <c r="E180" s="50" t="s">
        <v>2056</v>
      </c>
      <c r="F180" s="71"/>
      <c r="G180" s="72"/>
      <c r="H180" s="72"/>
      <c r="I180" s="72"/>
      <c r="J180" s="43"/>
      <c r="K180" s="39"/>
      <c r="L180" s="50"/>
      <c r="M180" s="50"/>
      <c r="N180" s="48"/>
      <c r="O180" s="48"/>
      <c r="P180" s="48"/>
      <c r="Q180" s="50"/>
      <c r="R180" s="43"/>
      <c r="S180" s="50"/>
      <c r="T180" s="43"/>
      <c r="U180" s="50"/>
      <c r="V180" s="43"/>
      <c r="W180" s="50"/>
      <c r="X180" s="43"/>
      <c r="Y180" s="41"/>
      <c r="Z180" s="43"/>
      <c r="AA180" s="50"/>
      <c r="AC180" s="32"/>
    </row>
    <row r="181" spans="2:29" s="51" customFormat="1" x14ac:dyDescent="0.3">
      <c r="B181" s="39">
        <v>89</v>
      </c>
      <c r="C181" s="39">
        <v>34</v>
      </c>
      <c r="D181" s="39">
        <v>314</v>
      </c>
      <c r="E181" s="42" t="s">
        <v>2057</v>
      </c>
      <c r="F181" s="70"/>
      <c r="G181" s="68"/>
      <c r="H181" s="68"/>
      <c r="I181" s="68"/>
      <c r="J181" s="39"/>
      <c r="K181" s="39"/>
      <c r="L181" s="42"/>
      <c r="M181" s="42"/>
      <c r="N181" s="40"/>
      <c r="O181" s="40"/>
      <c r="P181" s="40"/>
      <c r="Q181" s="42"/>
      <c r="R181" s="39"/>
      <c r="S181" s="42"/>
      <c r="T181" s="39"/>
      <c r="U181" s="42"/>
      <c r="V181" s="39"/>
      <c r="W181" s="42"/>
      <c r="X181" s="39"/>
      <c r="Y181" s="41"/>
      <c r="Z181" s="39"/>
      <c r="AA181" s="42"/>
      <c r="AC181" s="32"/>
    </row>
    <row r="182" spans="2:29" x14ac:dyDescent="0.3">
      <c r="B182" s="39">
        <v>90</v>
      </c>
      <c r="C182" s="39">
        <v>34</v>
      </c>
      <c r="D182" s="39">
        <v>315</v>
      </c>
      <c r="E182" s="42" t="s">
        <v>2058</v>
      </c>
      <c r="F182" s="70"/>
      <c r="G182" s="68"/>
      <c r="H182" s="68"/>
      <c r="I182" s="68"/>
      <c r="J182" s="39"/>
      <c r="K182" s="39"/>
      <c r="L182" s="42"/>
      <c r="M182" s="42"/>
      <c r="N182" s="40"/>
      <c r="O182" s="40"/>
      <c r="P182" s="40"/>
      <c r="Q182" s="42"/>
      <c r="R182" s="39"/>
      <c r="S182" s="42"/>
      <c r="T182" s="39"/>
      <c r="U182" s="42"/>
      <c r="V182" s="39"/>
      <c r="W182" s="42"/>
      <c r="X182" s="39"/>
      <c r="Y182" s="41"/>
      <c r="Z182" s="39"/>
      <c r="AA182" s="42"/>
    </row>
    <row r="183" spans="2:29" x14ac:dyDescent="0.3">
      <c r="B183" s="39">
        <v>91</v>
      </c>
      <c r="C183" s="43">
        <v>34</v>
      </c>
      <c r="D183" s="43">
        <v>316</v>
      </c>
      <c r="E183" s="50" t="s">
        <v>2059</v>
      </c>
      <c r="F183" s="71"/>
      <c r="G183" s="72"/>
      <c r="H183" s="72"/>
      <c r="I183" s="72"/>
      <c r="J183" s="43"/>
      <c r="K183" s="43"/>
      <c r="L183" s="50"/>
      <c r="M183" s="50"/>
      <c r="N183" s="48"/>
      <c r="O183" s="48"/>
      <c r="P183" s="48"/>
      <c r="Q183" s="50"/>
      <c r="R183" s="43"/>
      <c r="S183" s="50"/>
      <c r="T183" s="43"/>
      <c r="U183" s="50"/>
      <c r="V183" s="43"/>
      <c r="W183" s="50"/>
      <c r="X183" s="43"/>
      <c r="Y183" s="41"/>
      <c r="Z183" s="43"/>
      <c r="AA183" s="50"/>
    </row>
    <row r="184" spans="2:29" s="51" customFormat="1" x14ac:dyDescent="0.3">
      <c r="B184" s="39">
        <v>92</v>
      </c>
      <c r="C184" s="39">
        <v>34</v>
      </c>
      <c r="D184" s="39">
        <v>317</v>
      </c>
      <c r="E184" s="42" t="s">
        <v>2060</v>
      </c>
      <c r="F184" s="70" t="s">
        <v>2251</v>
      </c>
      <c r="G184" s="68"/>
      <c r="H184" s="68" t="s">
        <v>2445</v>
      </c>
      <c r="I184" s="68" t="s">
        <v>2446</v>
      </c>
      <c r="J184" s="39" t="s">
        <v>2440</v>
      </c>
      <c r="K184" s="39"/>
      <c r="L184" s="42"/>
      <c r="M184" s="42"/>
      <c r="N184" s="40">
        <v>25.45</v>
      </c>
      <c r="O184" s="63">
        <v>3.95</v>
      </c>
      <c r="P184" s="40">
        <v>9</v>
      </c>
      <c r="Q184" s="42" t="s">
        <v>2357</v>
      </c>
      <c r="R184" s="39">
        <v>2</v>
      </c>
      <c r="S184" s="42" t="s">
        <v>2362</v>
      </c>
      <c r="T184" s="39">
        <v>2</v>
      </c>
      <c r="U184" s="42" t="s">
        <v>1940</v>
      </c>
      <c r="V184" s="39">
        <v>2</v>
      </c>
      <c r="W184" s="42" t="s">
        <v>1944</v>
      </c>
      <c r="X184" s="39">
        <v>2</v>
      </c>
      <c r="Y184" s="41">
        <f>AVERAGE(R184,T184,V184,X184)</f>
        <v>2</v>
      </c>
      <c r="Z184" s="39" t="str">
        <f t="shared" si="45"/>
        <v>SEDANG</v>
      </c>
      <c r="AA184" s="42" t="str">
        <f t="shared" si="39"/>
        <v>PERBAIKAN/REHABILITASI</v>
      </c>
      <c r="AC184" s="32"/>
    </row>
    <row r="185" spans="2:29" s="51" customFormat="1" x14ac:dyDescent="0.3">
      <c r="B185" s="39"/>
      <c r="C185" s="39"/>
      <c r="D185" s="39"/>
      <c r="E185" s="42"/>
      <c r="F185" s="70" t="s">
        <v>2443</v>
      </c>
      <c r="G185" s="68"/>
      <c r="H185" s="68" t="s">
        <v>2449</v>
      </c>
      <c r="I185" s="68" t="s">
        <v>2447</v>
      </c>
      <c r="J185" s="39" t="s">
        <v>2441</v>
      </c>
      <c r="K185" s="39"/>
      <c r="L185" s="42"/>
      <c r="M185" s="42"/>
      <c r="N185" s="40">
        <v>25.2</v>
      </c>
      <c r="O185" s="63">
        <v>4.95</v>
      </c>
      <c r="P185" s="40">
        <v>9</v>
      </c>
      <c r="Q185" s="42"/>
      <c r="R185" s="39"/>
      <c r="S185" s="42"/>
      <c r="T185" s="39"/>
      <c r="U185" s="42"/>
      <c r="V185" s="39"/>
      <c r="W185" s="42"/>
      <c r="X185" s="39"/>
      <c r="Y185" s="41"/>
      <c r="Z185" s="39"/>
      <c r="AA185" s="42"/>
      <c r="AC185" s="32"/>
    </row>
    <row r="186" spans="2:29" s="51" customFormat="1" x14ac:dyDescent="0.3">
      <c r="B186" s="39"/>
      <c r="C186" s="39"/>
      <c r="D186" s="39"/>
      <c r="E186" s="42"/>
      <c r="F186" s="70" t="s">
        <v>2444</v>
      </c>
      <c r="G186" s="68"/>
      <c r="H186" s="68" t="s">
        <v>2448</v>
      </c>
      <c r="I186" s="73" t="s">
        <v>2450</v>
      </c>
      <c r="J186" s="39" t="s">
        <v>2442</v>
      </c>
      <c r="K186" s="39"/>
      <c r="L186" s="42"/>
      <c r="M186" s="42"/>
      <c r="N186" s="40">
        <v>25.2</v>
      </c>
      <c r="O186" s="40">
        <v>4.9000000000000004</v>
      </c>
      <c r="P186" s="40">
        <v>9</v>
      </c>
      <c r="Q186" s="42"/>
      <c r="R186" s="39"/>
      <c r="S186" s="42"/>
      <c r="T186" s="39"/>
      <c r="U186" s="42"/>
      <c r="V186" s="39"/>
      <c r="W186" s="42"/>
      <c r="X186" s="39"/>
      <c r="Y186" s="41"/>
      <c r="Z186" s="39"/>
      <c r="AA186" s="42"/>
      <c r="AC186" s="32"/>
    </row>
    <row r="187" spans="2:29" x14ac:dyDescent="0.3">
      <c r="B187" s="39">
        <v>92</v>
      </c>
      <c r="C187" s="39">
        <v>34</v>
      </c>
      <c r="D187" s="39">
        <v>318</v>
      </c>
      <c r="E187" s="42" t="s">
        <v>2061</v>
      </c>
      <c r="F187" s="70"/>
      <c r="G187" s="68"/>
      <c r="H187" s="68"/>
      <c r="I187" s="68"/>
      <c r="J187" s="39"/>
      <c r="K187" s="39"/>
      <c r="L187" s="42"/>
      <c r="M187" s="42"/>
      <c r="N187" s="40"/>
      <c r="O187" s="40"/>
      <c r="P187" s="40"/>
      <c r="Q187" s="42"/>
      <c r="R187" s="39"/>
      <c r="S187" s="42"/>
      <c r="T187" s="39"/>
      <c r="U187" s="42"/>
      <c r="V187" s="39"/>
      <c r="W187" s="42"/>
      <c r="X187" s="39"/>
      <c r="Y187" s="41"/>
      <c r="Z187" s="39"/>
      <c r="AA187" s="42"/>
    </row>
    <row r="188" spans="2:29" x14ac:dyDescent="0.3">
      <c r="B188" s="39">
        <v>93</v>
      </c>
      <c r="C188" s="39">
        <v>34</v>
      </c>
      <c r="D188" s="39">
        <v>319</v>
      </c>
      <c r="E188" s="42" t="s">
        <v>2062</v>
      </c>
      <c r="F188" s="70"/>
      <c r="G188" s="68"/>
      <c r="H188" s="68"/>
      <c r="I188" s="68"/>
      <c r="J188" s="39"/>
      <c r="K188" s="39"/>
      <c r="L188" s="42"/>
      <c r="M188" s="42"/>
      <c r="N188" s="40"/>
      <c r="O188" s="40"/>
      <c r="P188" s="40"/>
      <c r="Q188" s="42"/>
      <c r="R188" s="39"/>
      <c r="S188" s="42"/>
      <c r="T188" s="39"/>
      <c r="U188" s="42"/>
      <c r="V188" s="39"/>
      <c r="W188" s="42"/>
      <c r="X188" s="39"/>
      <c r="Y188" s="41"/>
      <c r="Z188" s="39"/>
      <c r="AA188" s="42"/>
    </row>
    <row r="189" spans="2:29" x14ac:dyDescent="0.3">
      <c r="B189" s="39">
        <v>94</v>
      </c>
      <c r="C189" s="43">
        <v>34</v>
      </c>
      <c r="D189" s="43">
        <v>320</v>
      </c>
      <c r="E189" s="50" t="s">
        <v>2063</v>
      </c>
      <c r="F189" s="71"/>
      <c r="G189" s="72"/>
      <c r="H189" s="72"/>
      <c r="I189" s="72"/>
      <c r="J189" s="43"/>
      <c r="K189" s="43"/>
      <c r="L189" s="50"/>
      <c r="M189" s="50"/>
      <c r="N189" s="48"/>
      <c r="O189" s="48"/>
      <c r="P189" s="48"/>
      <c r="Q189" s="50"/>
      <c r="R189" s="43"/>
      <c r="S189" s="50"/>
      <c r="T189" s="43"/>
      <c r="U189" s="50"/>
      <c r="V189" s="43"/>
      <c r="W189" s="50"/>
      <c r="X189" s="43"/>
      <c r="Y189" s="41"/>
      <c r="Z189" s="43"/>
      <c r="AA189" s="50"/>
    </row>
    <row r="190" spans="2:29" s="51" customFormat="1" ht="14.4" customHeight="1" x14ac:dyDescent="0.3">
      <c r="B190" s="39">
        <v>95</v>
      </c>
      <c r="C190" s="39">
        <v>34</v>
      </c>
      <c r="D190" s="39">
        <v>321</v>
      </c>
      <c r="E190" s="42" t="s">
        <v>2064</v>
      </c>
      <c r="F190" s="70" t="s">
        <v>2451</v>
      </c>
      <c r="G190" s="68"/>
      <c r="H190" s="68" t="s">
        <v>2459</v>
      </c>
      <c r="I190" s="68" t="s">
        <v>2460</v>
      </c>
      <c r="J190" s="39" t="s">
        <v>2455</v>
      </c>
      <c r="K190" s="39"/>
      <c r="L190" s="42"/>
      <c r="M190" s="42"/>
      <c r="N190" s="63">
        <v>24.86</v>
      </c>
      <c r="O190" s="63">
        <v>3.8</v>
      </c>
      <c r="P190" s="63">
        <v>9</v>
      </c>
      <c r="Q190" s="42"/>
      <c r="R190" s="39"/>
      <c r="S190" s="42"/>
      <c r="T190" s="39"/>
      <c r="U190" s="42"/>
      <c r="V190" s="39"/>
      <c r="W190" s="42"/>
      <c r="X190" s="39"/>
      <c r="Y190" s="41"/>
      <c r="Z190" s="39"/>
      <c r="AA190" s="42"/>
      <c r="AC190" s="32"/>
    </row>
    <row r="191" spans="2:29" s="51" customFormat="1" ht="14.4" customHeight="1" x14ac:dyDescent="0.3">
      <c r="B191" s="39"/>
      <c r="C191" s="39"/>
      <c r="D191" s="39"/>
      <c r="E191" s="42"/>
      <c r="F191" s="70" t="s">
        <v>2452</v>
      </c>
      <c r="G191" s="68"/>
      <c r="H191" s="68" t="s">
        <v>2461</v>
      </c>
      <c r="I191" s="68" t="s">
        <v>2462</v>
      </c>
      <c r="J191" s="39" t="s">
        <v>2456</v>
      </c>
      <c r="K191" s="39"/>
      <c r="L191" s="42"/>
      <c r="M191" s="42"/>
      <c r="N191" s="63">
        <v>24.95</v>
      </c>
      <c r="O191" s="63">
        <v>3.8</v>
      </c>
      <c r="P191" s="63">
        <v>10</v>
      </c>
      <c r="Q191" s="42"/>
      <c r="R191" s="39"/>
      <c r="S191" s="42"/>
      <c r="T191" s="39"/>
      <c r="U191" s="42"/>
      <c r="V191" s="39"/>
      <c r="W191" s="42"/>
      <c r="X191" s="39"/>
      <c r="Y191" s="41"/>
      <c r="Z191" s="39"/>
      <c r="AA191" s="42"/>
      <c r="AC191" s="32"/>
    </row>
    <row r="192" spans="2:29" s="51" customFormat="1" ht="14.4" customHeight="1" x14ac:dyDescent="0.3">
      <c r="B192" s="39"/>
      <c r="C192" s="39"/>
      <c r="D192" s="39"/>
      <c r="E192" s="42"/>
      <c r="F192" s="70" t="s">
        <v>2453</v>
      </c>
      <c r="G192" s="68"/>
      <c r="H192" s="68" t="s">
        <v>2463</v>
      </c>
      <c r="I192" s="68" t="s">
        <v>2464</v>
      </c>
      <c r="J192" s="39" t="s">
        <v>2457</v>
      </c>
      <c r="K192" s="39"/>
      <c r="L192" s="42"/>
      <c r="M192" s="42"/>
      <c r="N192" s="63">
        <v>23.29</v>
      </c>
      <c r="O192" s="63">
        <v>3.76</v>
      </c>
      <c r="P192" s="63">
        <v>8</v>
      </c>
      <c r="Q192" s="42"/>
      <c r="R192" s="39"/>
      <c r="S192" s="42"/>
      <c r="T192" s="39"/>
      <c r="U192" s="42"/>
      <c r="V192" s="39"/>
      <c r="W192" s="42"/>
      <c r="X192" s="39"/>
      <c r="Y192" s="41"/>
      <c r="Z192" s="39"/>
      <c r="AA192" s="42"/>
      <c r="AC192" s="32"/>
    </row>
    <row r="193" spans="2:29" s="51" customFormat="1" ht="14.4" customHeight="1" x14ac:dyDescent="0.3">
      <c r="B193" s="39"/>
      <c r="C193" s="39"/>
      <c r="D193" s="39"/>
      <c r="E193" s="42"/>
      <c r="F193" s="70" t="s">
        <v>2454</v>
      </c>
      <c r="G193" s="68"/>
      <c r="H193" s="68" t="s">
        <v>2466</v>
      </c>
      <c r="I193" s="68" t="s">
        <v>2465</v>
      </c>
      <c r="J193" s="39" t="s">
        <v>2458</v>
      </c>
      <c r="K193" s="39"/>
      <c r="L193" s="42"/>
      <c r="M193" s="42"/>
      <c r="N193" s="63">
        <v>24.14</v>
      </c>
      <c r="O193" s="63">
        <v>4</v>
      </c>
      <c r="P193" s="63">
        <v>9</v>
      </c>
      <c r="Q193" s="42"/>
      <c r="R193" s="39"/>
      <c r="S193" s="42"/>
      <c r="T193" s="39"/>
      <c r="U193" s="42"/>
      <c r="V193" s="39"/>
      <c r="W193" s="42"/>
      <c r="X193" s="39"/>
      <c r="Y193" s="41"/>
      <c r="Z193" s="39"/>
      <c r="AA193" s="42"/>
      <c r="AC193" s="32"/>
    </row>
    <row r="194" spans="2:29" x14ac:dyDescent="0.3">
      <c r="B194" s="39">
        <v>96</v>
      </c>
      <c r="C194" s="39">
        <v>34</v>
      </c>
      <c r="D194" s="39">
        <v>322</v>
      </c>
      <c r="E194" s="60" t="s">
        <v>2065</v>
      </c>
      <c r="F194" s="70" t="s">
        <v>2252</v>
      </c>
      <c r="G194" s="68" t="s">
        <v>2468</v>
      </c>
      <c r="H194" s="68" t="s">
        <v>2469</v>
      </c>
      <c r="I194" s="68" t="s">
        <v>2470</v>
      </c>
      <c r="J194" s="39" t="s">
        <v>2467</v>
      </c>
      <c r="K194" s="39"/>
      <c r="L194" s="42"/>
      <c r="M194" s="42"/>
      <c r="N194" s="40">
        <v>30</v>
      </c>
      <c r="O194" s="40">
        <v>5</v>
      </c>
      <c r="P194" s="40">
        <v>1</v>
      </c>
      <c r="Q194" s="42" t="s">
        <v>2357</v>
      </c>
      <c r="R194" s="39">
        <v>2</v>
      </c>
      <c r="S194" s="42" t="s">
        <v>2362</v>
      </c>
      <c r="T194" s="39">
        <v>2</v>
      </c>
      <c r="U194" s="42" t="s">
        <v>1940</v>
      </c>
      <c r="V194" s="39">
        <v>2</v>
      </c>
      <c r="W194" s="42" t="s">
        <v>1944</v>
      </c>
      <c r="X194" s="39">
        <v>2</v>
      </c>
      <c r="Y194" s="41">
        <f>AVERAGE(R194,T194,V194,X194)</f>
        <v>2</v>
      </c>
      <c r="Z194" s="39" t="str">
        <f t="shared" si="45"/>
        <v>SEDANG</v>
      </c>
      <c r="AA194" s="42" t="str">
        <f t="shared" si="39"/>
        <v>PERBAIKAN/REHABILITASI</v>
      </c>
    </row>
    <row r="195" spans="2:29" x14ac:dyDescent="0.3">
      <c r="B195" s="39">
        <v>97</v>
      </c>
      <c r="C195" s="39">
        <v>34</v>
      </c>
      <c r="D195" s="39">
        <v>323</v>
      </c>
      <c r="E195" s="42" t="s">
        <v>2066</v>
      </c>
      <c r="F195" s="70" t="s">
        <v>2253</v>
      </c>
      <c r="G195" s="68" t="s">
        <v>2254</v>
      </c>
      <c r="H195" s="68" t="s">
        <v>2684</v>
      </c>
      <c r="I195" s="68" t="s">
        <v>2685</v>
      </c>
      <c r="J195" s="39" t="s">
        <v>2683</v>
      </c>
      <c r="K195" s="39"/>
      <c r="L195" s="42"/>
      <c r="M195" s="42"/>
      <c r="N195" s="40">
        <v>6</v>
      </c>
      <c r="O195" s="40">
        <v>4</v>
      </c>
      <c r="P195" s="40">
        <v>5</v>
      </c>
      <c r="Q195" s="42" t="s">
        <v>2357</v>
      </c>
      <c r="R195" s="39">
        <v>2</v>
      </c>
      <c r="S195" s="42" t="s">
        <v>2362</v>
      </c>
      <c r="T195" s="39">
        <v>2</v>
      </c>
      <c r="U195" s="42" t="s">
        <v>1940</v>
      </c>
      <c r="V195" s="39">
        <v>2</v>
      </c>
      <c r="W195" s="42" t="s">
        <v>1944</v>
      </c>
      <c r="X195" s="39">
        <v>2</v>
      </c>
      <c r="Y195" s="41">
        <f>AVERAGE(R195,T195,V195,X195)</f>
        <v>2</v>
      </c>
      <c r="Z195" s="39" t="str">
        <f t="shared" si="45"/>
        <v>SEDANG</v>
      </c>
      <c r="AA195" s="42" t="str">
        <f t="shared" si="39"/>
        <v>PERBAIKAN/REHABILITASI</v>
      </c>
    </row>
    <row r="196" spans="2:29" x14ac:dyDescent="0.3">
      <c r="B196" s="39">
        <v>98</v>
      </c>
      <c r="C196" s="39">
        <v>34</v>
      </c>
      <c r="D196" s="39">
        <v>324</v>
      </c>
      <c r="E196" s="42" t="s">
        <v>2067</v>
      </c>
      <c r="F196" s="70"/>
      <c r="G196" s="68"/>
      <c r="H196" s="68"/>
      <c r="I196" s="68"/>
      <c r="J196" s="39"/>
      <c r="K196" s="39"/>
      <c r="L196" s="42"/>
      <c r="M196" s="42"/>
      <c r="N196" s="40"/>
      <c r="O196" s="40"/>
      <c r="P196" s="40"/>
      <c r="Q196" s="42"/>
      <c r="R196" s="39"/>
      <c r="S196" s="42"/>
      <c r="T196" s="39"/>
      <c r="U196" s="42"/>
      <c r="V196" s="39"/>
      <c r="W196" s="42"/>
      <c r="X196" s="39"/>
      <c r="Y196" s="41"/>
      <c r="Z196" s="39"/>
      <c r="AA196" s="42"/>
    </row>
    <row r="197" spans="2:29" x14ac:dyDescent="0.3">
      <c r="B197" s="39">
        <v>99</v>
      </c>
      <c r="C197" s="39">
        <v>34</v>
      </c>
      <c r="D197" s="39">
        <v>325</v>
      </c>
      <c r="E197" s="42" t="s">
        <v>2068</v>
      </c>
      <c r="F197" s="70"/>
      <c r="G197" s="68"/>
      <c r="H197" s="68"/>
      <c r="I197" s="68"/>
      <c r="J197" s="39"/>
      <c r="K197" s="39"/>
      <c r="L197" s="42"/>
      <c r="M197" s="42"/>
      <c r="N197" s="40"/>
      <c r="O197" s="40"/>
      <c r="P197" s="40"/>
      <c r="Q197" s="42"/>
      <c r="R197" s="39"/>
      <c r="S197" s="42"/>
      <c r="T197" s="39"/>
      <c r="U197" s="42"/>
      <c r="V197" s="39"/>
      <c r="W197" s="42"/>
      <c r="X197" s="39"/>
      <c r="Y197" s="41"/>
      <c r="Z197" s="39"/>
      <c r="AA197" s="42"/>
    </row>
    <row r="198" spans="2:29" x14ac:dyDescent="0.3">
      <c r="B198" s="39">
        <v>100</v>
      </c>
      <c r="C198" s="39">
        <v>34</v>
      </c>
      <c r="D198" s="39">
        <v>326</v>
      </c>
      <c r="E198" s="42" t="s">
        <v>2069</v>
      </c>
      <c r="F198" s="70"/>
      <c r="G198" s="68"/>
      <c r="H198" s="68"/>
      <c r="I198" s="68"/>
      <c r="J198" s="39"/>
      <c r="K198" s="39"/>
      <c r="L198" s="42"/>
      <c r="M198" s="42"/>
      <c r="N198" s="40"/>
      <c r="O198" s="40"/>
      <c r="P198" s="40"/>
      <c r="Q198" s="42"/>
      <c r="R198" s="39"/>
      <c r="S198" s="42"/>
      <c r="T198" s="39"/>
      <c r="U198" s="42"/>
      <c r="V198" s="39"/>
      <c r="W198" s="42"/>
      <c r="X198" s="39"/>
      <c r="Y198" s="41"/>
      <c r="Z198" s="39"/>
      <c r="AA198" s="42"/>
    </row>
    <row r="199" spans="2:29" x14ac:dyDescent="0.3">
      <c r="B199" s="39">
        <v>101</v>
      </c>
      <c r="C199" s="39">
        <v>34</v>
      </c>
      <c r="D199" s="39">
        <v>327</v>
      </c>
      <c r="E199" s="42" t="s">
        <v>2070</v>
      </c>
      <c r="F199" s="70"/>
      <c r="G199" s="68"/>
      <c r="H199" s="68"/>
      <c r="I199" s="68"/>
      <c r="J199" s="39"/>
      <c r="K199" s="39"/>
      <c r="L199" s="42"/>
      <c r="M199" s="42"/>
      <c r="N199" s="40"/>
      <c r="O199" s="40"/>
      <c r="P199" s="40"/>
      <c r="Q199" s="42"/>
      <c r="R199" s="39"/>
      <c r="S199" s="42"/>
      <c r="T199" s="39"/>
      <c r="U199" s="42"/>
      <c r="V199" s="39"/>
      <c r="W199" s="42"/>
      <c r="X199" s="39"/>
      <c r="Y199" s="41"/>
      <c r="Z199" s="39"/>
      <c r="AA199" s="42"/>
    </row>
    <row r="200" spans="2:29" x14ac:dyDescent="0.3">
      <c r="B200" s="39">
        <v>102</v>
      </c>
      <c r="C200" s="39">
        <v>34</v>
      </c>
      <c r="D200" s="39">
        <v>328</v>
      </c>
      <c r="E200" s="42" t="s">
        <v>2071</v>
      </c>
      <c r="F200" s="70"/>
      <c r="G200" s="68"/>
      <c r="H200" s="68"/>
      <c r="I200" s="68"/>
      <c r="J200" s="39"/>
      <c r="K200" s="39"/>
      <c r="L200" s="42"/>
      <c r="M200" s="42"/>
      <c r="N200" s="40"/>
      <c r="O200" s="40"/>
      <c r="P200" s="40"/>
      <c r="Q200" s="42"/>
      <c r="R200" s="39"/>
      <c r="S200" s="42"/>
      <c r="T200" s="39"/>
      <c r="U200" s="42"/>
      <c r="V200" s="39"/>
      <c r="W200" s="42"/>
      <c r="X200" s="39"/>
      <c r="Y200" s="41"/>
      <c r="Z200" s="39"/>
      <c r="AA200" s="42"/>
    </row>
    <row r="201" spans="2:29" x14ac:dyDescent="0.3">
      <c r="B201" s="39">
        <v>103</v>
      </c>
      <c r="C201" s="39">
        <v>34</v>
      </c>
      <c r="D201" s="39">
        <v>329</v>
      </c>
      <c r="E201" s="42" t="s">
        <v>2072</v>
      </c>
      <c r="F201" s="70"/>
      <c r="G201" s="68"/>
      <c r="H201" s="68"/>
      <c r="I201" s="68"/>
      <c r="J201" s="39"/>
      <c r="K201" s="39"/>
      <c r="L201" s="42"/>
      <c r="M201" s="42"/>
      <c r="N201" s="40"/>
      <c r="O201" s="40"/>
      <c r="P201" s="40"/>
      <c r="Q201" s="42"/>
      <c r="R201" s="39"/>
      <c r="S201" s="42"/>
      <c r="T201" s="39"/>
      <c r="U201" s="42"/>
      <c r="V201" s="39"/>
      <c r="W201" s="42"/>
      <c r="X201" s="39"/>
      <c r="Y201" s="41"/>
      <c r="Z201" s="39"/>
      <c r="AA201" s="42"/>
    </row>
    <row r="202" spans="2:29" x14ac:dyDescent="0.3">
      <c r="B202" s="39">
        <v>104</v>
      </c>
      <c r="C202" s="39">
        <v>34</v>
      </c>
      <c r="D202" s="39">
        <v>330</v>
      </c>
      <c r="E202" s="42" t="s">
        <v>2073</v>
      </c>
      <c r="F202" s="70"/>
      <c r="G202" s="68"/>
      <c r="H202" s="68"/>
      <c r="I202" s="68"/>
      <c r="J202" s="39"/>
      <c r="K202" s="39"/>
      <c r="L202" s="42"/>
      <c r="M202" s="42"/>
      <c r="N202" s="40"/>
      <c r="O202" s="40"/>
      <c r="P202" s="40"/>
      <c r="Q202" s="42"/>
      <c r="R202" s="39"/>
      <c r="S202" s="42"/>
      <c r="T202" s="39"/>
      <c r="U202" s="42"/>
      <c r="V202" s="39"/>
      <c r="W202" s="42"/>
      <c r="X202" s="39"/>
      <c r="Y202" s="41"/>
      <c r="Z202" s="39"/>
      <c r="AA202" s="42"/>
    </row>
    <row r="203" spans="2:29" x14ac:dyDescent="0.3">
      <c r="B203" s="39">
        <v>105</v>
      </c>
      <c r="C203" s="39">
        <v>34</v>
      </c>
      <c r="D203" s="39">
        <v>331</v>
      </c>
      <c r="E203" s="42" t="s">
        <v>2074</v>
      </c>
      <c r="F203" s="70" t="s">
        <v>2255</v>
      </c>
      <c r="G203" s="68" t="s">
        <v>2256</v>
      </c>
      <c r="H203" s="68" t="s">
        <v>2687</v>
      </c>
      <c r="I203" s="68" t="s">
        <v>2688</v>
      </c>
      <c r="J203" s="39" t="s">
        <v>2686</v>
      </c>
      <c r="K203" s="39"/>
      <c r="L203" s="42"/>
      <c r="M203" s="42"/>
      <c r="N203" s="40">
        <v>10</v>
      </c>
      <c r="O203" s="40">
        <v>6</v>
      </c>
      <c r="P203" s="40">
        <v>1</v>
      </c>
      <c r="Q203" s="42" t="s">
        <v>2372</v>
      </c>
      <c r="R203" s="39">
        <v>1</v>
      </c>
      <c r="S203" s="42" t="s">
        <v>2366</v>
      </c>
      <c r="T203" s="39">
        <v>1</v>
      </c>
      <c r="U203" s="42" t="s">
        <v>1947</v>
      </c>
      <c r="V203" s="39">
        <v>1</v>
      </c>
      <c r="W203" s="42" t="s">
        <v>1941</v>
      </c>
      <c r="X203" s="39">
        <v>1</v>
      </c>
      <c r="Y203" s="41">
        <f>AVERAGE(R203,T203,V203,X203)</f>
        <v>1</v>
      </c>
      <c r="Z203" s="39" t="str">
        <f t="shared" si="45"/>
        <v>BAIK</v>
      </c>
      <c r="AA203" s="42" t="str">
        <f t="shared" si="39"/>
        <v>PEMELIHARAAN RUTIN *)</v>
      </c>
    </row>
    <row r="204" spans="2:29" x14ac:dyDescent="0.3">
      <c r="B204" s="39">
        <v>106</v>
      </c>
      <c r="C204" s="39">
        <v>34</v>
      </c>
      <c r="D204" s="39">
        <v>332</v>
      </c>
      <c r="E204" s="42" t="s">
        <v>2075</v>
      </c>
      <c r="F204" s="70"/>
      <c r="G204" s="68"/>
      <c r="H204" s="68"/>
      <c r="I204" s="68"/>
      <c r="J204" s="39"/>
      <c r="K204" s="39"/>
      <c r="L204" s="42"/>
      <c r="M204" s="42"/>
      <c r="N204" s="40"/>
      <c r="O204" s="40"/>
      <c r="P204" s="40"/>
      <c r="Q204" s="42"/>
      <c r="R204" s="39"/>
      <c r="S204" s="42"/>
      <c r="T204" s="39"/>
      <c r="U204" s="42"/>
      <c r="V204" s="39"/>
      <c r="W204" s="42"/>
      <c r="X204" s="39"/>
      <c r="Y204" s="41"/>
      <c r="Z204" s="39"/>
      <c r="AA204" s="42"/>
    </row>
    <row r="205" spans="2:29" x14ac:dyDescent="0.3">
      <c r="B205" s="39">
        <v>107</v>
      </c>
      <c r="C205" s="39">
        <v>34</v>
      </c>
      <c r="D205" s="39">
        <v>333</v>
      </c>
      <c r="E205" s="42" t="s">
        <v>2076</v>
      </c>
      <c r="F205" s="70"/>
      <c r="G205" s="68"/>
      <c r="H205" s="68"/>
      <c r="I205" s="68"/>
      <c r="J205" s="39"/>
      <c r="K205" s="39"/>
      <c r="L205" s="42"/>
      <c r="M205" s="42"/>
      <c r="N205" s="40"/>
      <c r="O205" s="40"/>
      <c r="P205" s="40"/>
      <c r="Q205" s="42"/>
      <c r="R205" s="39"/>
      <c r="S205" s="42"/>
      <c r="T205" s="39"/>
      <c r="U205" s="42"/>
      <c r="V205" s="39"/>
      <c r="W205" s="42"/>
      <c r="X205" s="39"/>
      <c r="Y205" s="41"/>
      <c r="Z205" s="39"/>
      <c r="AA205" s="42"/>
    </row>
    <row r="206" spans="2:29" x14ac:dyDescent="0.3">
      <c r="B206" s="39">
        <v>108</v>
      </c>
      <c r="C206" s="39">
        <v>34</v>
      </c>
      <c r="D206" s="39">
        <v>334</v>
      </c>
      <c r="E206" s="42" t="s">
        <v>2077</v>
      </c>
      <c r="F206" s="70"/>
      <c r="G206" s="68"/>
      <c r="H206" s="68"/>
      <c r="I206" s="68"/>
      <c r="J206" s="39"/>
      <c r="K206" s="39"/>
      <c r="L206" s="42"/>
      <c r="M206" s="42"/>
      <c r="N206" s="40"/>
      <c r="O206" s="40"/>
      <c r="P206" s="40"/>
      <c r="Q206" s="42"/>
      <c r="R206" s="39"/>
      <c r="S206" s="42"/>
      <c r="T206" s="39"/>
      <c r="U206" s="42"/>
      <c r="V206" s="39"/>
      <c r="W206" s="42"/>
      <c r="X206" s="39"/>
      <c r="Y206" s="41"/>
      <c r="Z206" s="39"/>
      <c r="AA206" s="42"/>
    </row>
    <row r="207" spans="2:29" x14ac:dyDescent="0.3">
      <c r="B207" s="39">
        <v>109</v>
      </c>
      <c r="C207" s="39">
        <v>34</v>
      </c>
      <c r="D207" s="39">
        <v>335</v>
      </c>
      <c r="E207" s="42" t="s">
        <v>2078</v>
      </c>
      <c r="F207" s="70"/>
      <c r="G207" s="68"/>
      <c r="H207" s="68"/>
      <c r="I207" s="68"/>
      <c r="J207" s="39"/>
      <c r="K207" s="39"/>
      <c r="L207" s="42"/>
      <c r="M207" s="42"/>
      <c r="N207" s="40"/>
      <c r="O207" s="40"/>
      <c r="P207" s="40"/>
      <c r="Q207" s="42"/>
      <c r="R207" s="39"/>
      <c r="S207" s="42"/>
      <c r="T207" s="39"/>
      <c r="U207" s="42"/>
      <c r="V207" s="39"/>
      <c r="W207" s="42"/>
      <c r="X207" s="39"/>
      <c r="Y207" s="41"/>
      <c r="Z207" s="39"/>
      <c r="AA207" s="42"/>
    </row>
    <row r="208" spans="2:29" x14ac:dyDescent="0.3">
      <c r="B208" s="39">
        <v>110</v>
      </c>
      <c r="C208" s="39">
        <v>34</v>
      </c>
      <c r="D208" s="39">
        <v>336</v>
      </c>
      <c r="E208" s="42" t="s">
        <v>2079</v>
      </c>
      <c r="F208" s="70"/>
      <c r="G208" s="68"/>
      <c r="H208" s="68"/>
      <c r="I208" s="68"/>
      <c r="J208" s="39"/>
      <c r="K208" s="39"/>
      <c r="L208" s="68"/>
      <c r="M208" s="42"/>
      <c r="N208" s="40"/>
      <c r="O208" s="40"/>
      <c r="P208" s="40"/>
      <c r="Q208" s="42"/>
      <c r="R208" s="39"/>
      <c r="S208" s="42"/>
      <c r="T208" s="39"/>
      <c r="U208" s="42"/>
      <c r="V208" s="39"/>
      <c r="W208" s="42"/>
      <c r="X208" s="39"/>
      <c r="Y208" s="41"/>
      <c r="Z208" s="39"/>
      <c r="AA208" s="42"/>
    </row>
    <row r="209" spans="2:29" x14ac:dyDescent="0.3">
      <c r="B209" s="39">
        <v>111</v>
      </c>
      <c r="C209" s="39">
        <v>34</v>
      </c>
      <c r="D209" s="39">
        <v>337</v>
      </c>
      <c r="E209" s="42" t="s">
        <v>2080</v>
      </c>
      <c r="F209" s="70"/>
      <c r="G209" s="68"/>
      <c r="H209" s="68"/>
      <c r="I209" s="68"/>
      <c r="J209" s="39"/>
      <c r="K209" s="39"/>
      <c r="L209" s="42"/>
      <c r="M209" s="42"/>
      <c r="N209" s="40"/>
      <c r="O209" s="40"/>
      <c r="P209" s="40"/>
      <c r="Q209" s="42"/>
      <c r="R209" s="39"/>
      <c r="S209" s="42"/>
      <c r="T209" s="39"/>
      <c r="U209" s="42"/>
      <c r="V209" s="39"/>
      <c r="W209" s="42"/>
      <c r="X209" s="39"/>
      <c r="Y209" s="41"/>
      <c r="Z209" s="39"/>
      <c r="AA209" s="42"/>
    </row>
    <row r="210" spans="2:29" x14ac:dyDescent="0.3">
      <c r="B210" s="39">
        <v>112</v>
      </c>
      <c r="C210" s="39">
        <v>34</v>
      </c>
      <c r="D210" s="39">
        <v>338</v>
      </c>
      <c r="E210" s="42" t="s">
        <v>2081</v>
      </c>
      <c r="F210" s="70"/>
      <c r="G210" s="68"/>
      <c r="H210" s="68"/>
      <c r="I210" s="68"/>
      <c r="J210" s="39"/>
      <c r="K210" s="39"/>
      <c r="L210" s="42"/>
      <c r="M210" s="42"/>
      <c r="N210" s="40"/>
      <c r="O210" s="40"/>
      <c r="P210" s="40"/>
      <c r="Q210" s="42"/>
      <c r="R210" s="39"/>
      <c r="S210" s="42"/>
      <c r="T210" s="39"/>
      <c r="U210" s="42"/>
      <c r="V210" s="39"/>
      <c r="W210" s="42"/>
      <c r="X210" s="39"/>
      <c r="Y210" s="41"/>
      <c r="Z210" s="39"/>
      <c r="AA210" s="42"/>
    </row>
    <row r="211" spans="2:29" x14ac:dyDescent="0.3">
      <c r="B211" s="39">
        <v>113</v>
      </c>
      <c r="C211" s="43">
        <v>34</v>
      </c>
      <c r="D211" s="43">
        <v>339</v>
      </c>
      <c r="E211" s="50" t="s">
        <v>2082</v>
      </c>
      <c r="F211" s="71"/>
      <c r="G211" s="72"/>
      <c r="H211" s="72"/>
      <c r="I211" s="72"/>
      <c r="J211" s="43"/>
      <c r="K211" s="43"/>
      <c r="L211" s="50"/>
      <c r="M211" s="50"/>
      <c r="N211" s="48"/>
      <c r="O211" s="48"/>
      <c r="P211" s="48"/>
      <c r="Q211" s="50"/>
      <c r="R211" s="43"/>
      <c r="S211" s="50"/>
      <c r="T211" s="43"/>
      <c r="U211" s="50"/>
      <c r="V211" s="43"/>
      <c r="W211" s="50"/>
      <c r="X211" s="43"/>
      <c r="Y211" s="41"/>
      <c r="Z211" s="43"/>
      <c r="AA211" s="50"/>
    </row>
    <row r="212" spans="2:29" s="51" customFormat="1" x14ac:dyDescent="0.3">
      <c r="B212" s="39">
        <v>114</v>
      </c>
      <c r="C212" s="39">
        <v>34</v>
      </c>
      <c r="D212" s="39">
        <v>340</v>
      </c>
      <c r="E212" s="42" t="s">
        <v>2083</v>
      </c>
      <c r="F212" s="70"/>
      <c r="G212" s="68"/>
      <c r="H212" s="68"/>
      <c r="I212" s="68"/>
      <c r="J212" s="39"/>
      <c r="K212" s="39"/>
      <c r="L212" s="42"/>
      <c r="M212" s="42"/>
      <c r="N212" s="40"/>
      <c r="O212" s="40"/>
      <c r="P212" s="40"/>
      <c r="Q212" s="42"/>
      <c r="R212" s="39"/>
      <c r="S212" s="42"/>
      <c r="T212" s="39"/>
      <c r="U212" s="42"/>
      <c r="V212" s="39"/>
      <c r="W212" s="42"/>
      <c r="X212" s="39"/>
      <c r="Y212" s="41"/>
      <c r="Z212" s="39"/>
      <c r="AA212" s="42"/>
      <c r="AC212" s="32"/>
    </row>
    <row r="213" spans="2:29" x14ac:dyDescent="0.3">
      <c r="B213" s="39">
        <v>115</v>
      </c>
      <c r="C213" s="39">
        <v>34</v>
      </c>
      <c r="D213" s="39">
        <v>341</v>
      </c>
      <c r="E213" s="42" t="s">
        <v>2084</v>
      </c>
      <c r="F213" s="70"/>
      <c r="G213" s="68"/>
      <c r="H213" s="68"/>
      <c r="I213" s="68"/>
      <c r="J213" s="39"/>
      <c r="K213" s="39"/>
      <c r="L213" s="42"/>
      <c r="M213" s="42"/>
      <c r="N213" s="40"/>
      <c r="O213" s="40"/>
      <c r="P213" s="40"/>
      <c r="Q213" s="42"/>
      <c r="R213" s="39"/>
      <c r="S213" s="42"/>
      <c r="T213" s="39"/>
      <c r="U213" s="42"/>
      <c r="V213" s="39"/>
      <c r="W213" s="42"/>
      <c r="X213" s="39"/>
      <c r="Y213" s="41"/>
      <c r="Z213" s="39"/>
      <c r="AA213" s="42"/>
    </row>
    <row r="214" spans="2:29" x14ac:dyDescent="0.3">
      <c r="B214" s="39">
        <v>116</v>
      </c>
      <c r="C214" s="43">
        <v>34</v>
      </c>
      <c r="D214" s="43">
        <v>342</v>
      </c>
      <c r="E214" s="50" t="s">
        <v>2085</v>
      </c>
      <c r="F214" s="71"/>
      <c r="G214" s="72"/>
      <c r="H214" s="72"/>
      <c r="I214" s="72"/>
      <c r="J214" s="43"/>
      <c r="K214" s="43"/>
      <c r="L214" s="50"/>
      <c r="M214" s="50"/>
      <c r="N214" s="48"/>
      <c r="O214" s="48"/>
      <c r="P214" s="48"/>
      <c r="Q214" s="50"/>
      <c r="R214" s="43"/>
      <c r="S214" s="50"/>
      <c r="T214" s="43"/>
      <c r="U214" s="50"/>
      <c r="V214" s="43"/>
      <c r="W214" s="50"/>
      <c r="X214" s="43"/>
      <c r="Y214" s="41"/>
      <c r="Z214" s="43"/>
      <c r="AA214" s="50"/>
    </row>
    <row r="215" spans="2:29" s="51" customFormat="1" x14ac:dyDescent="0.3">
      <c r="B215" s="39">
        <v>117</v>
      </c>
      <c r="C215" s="39">
        <v>34</v>
      </c>
      <c r="D215" s="39">
        <v>343</v>
      </c>
      <c r="E215" s="42" t="s">
        <v>2086</v>
      </c>
      <c r="F215" s="70"/>
      <c r="G215" s="68"/>
      <c r="H215" s="68"/>
      <c r="I215" s="68"/>
      <c r="J215" s="39"/>
      <c r="K215" s="39"/>
      <c r="L215" s="42"/>
      <c r="M215" s="42"/>
      <c r="N215" s="40"/>
      <c r="O215" s="40"/>
      <c r="P215" s="40"/>
      <c r="Q215" s="42"/>
      <c r="R215" s="39"/>
      <c r="S215" s="42"/>
      <c r="T215" s="39"/>
      <c r="U215" s="42"/>
      <c r="V215" s="39"/>
      <c r="W215" s="42"/>
      <c r="X215" s="39"/>
      <c r="Y215" s="41"/>
      <c r="Z215" s="39"/>
      <c r="AA215" s="42"/>
      <c r="AC215" s="32"/>
    </row>
    <row r="216" spans="2:29" x14ac:dyDescent="0.3">
      <c r="B216" s="39">
        <v>118</v>
      </c>
      <c r="C216" s="39">
        <v>34</v>
      </c>
      <c r="D216" s="39">
        <v>344</v>
      </c>
      <c r="E216" s="42" t="s">
        <v>2087</v>
      </c>
      <c r="F216" s="70"/>
      <c r="G216" s="68"/>
      <c r="H216" s="68"/>
      <c r="I216" s="68"/>
      <c r="J216" s="39"/>
      <c r="K216" s="39"/>
      <c r="L216" s="42"/>
      <c r="M216" s="42"/>
      <c r="N216" s="40"/>
      <c r="O216" s="40"/>
      <c r="P216" s="40"/>
      <c r="Q216" s="42"/>
      <c r="R216" s="39"/>
      <c r="S216" s="42"/>
      <c r="T216" s="39"/>
      <c r="U216" s="42"/>
      <c r="V216" s="39"/>
      <c r="W216" s="42"/>
      <c r="X216" s="39"/>
      <c r="Y216" s="41"/>
      <c r="Z216" s="39"/>
      <c r="AA216" s="42"/>
    </row>
    <row r="217" spans="2:29" x14ac:dyDescent="0.3">
      <c r="B217" s="39">
        <v>119</v>
      </c>
      <c r="C217" s="43">
        <v>34</v>
      </c>
      <c r="D217" s="43">
        <v>345</v>
      </c>
      <c r="E217" s="50" t="s">
        <v>2088</v>
      </c>
      <c r="F217" s="71"/>
      <c r="G217" s="68"/>
      <c r="H217" s="72"/>
      <c r="I217" s="72"/>
      <c r="J217" s="43"/>
      <c r="K217" s="43"/>
      <c r="L217" s="50"/>
      <c r="M217" s="50"/>
      <c r="N217" s="48"/>
      <c r="O217" s="48"/>
      <c r="P217" s="48"/>
      <c r="Q217" s="50"/>
      <c r="R217" s="43"/>
      <c r="S217" s="50"/>
      <c r="T217" s="43"/>
      <c r="U217" s="50"/>
      <c r="V217" s="43"/>
      <c r="W217" s="50"/>
      <c r="X217" s="43"/>
      <c r="Y217" s="41"/>
      <c r="Z217" s="43"/>
      <c r="AA217" s="50"/>
    </row>
    <row r="218" spans="2:29" s="51" customFormat="1" x14ac:dyDescent="0.3">
      <c r="B218" s="39">
        <v>120</v>
      </c>
      <c r="C218" s="39">
        <v>34</v>
      </c>
      <c r="D218" s="39">
        <v>346</v>
      </c>
      <c r="E218" s="42" t="s">
        <v>2089</v>
      </c>
      <c r="F218" s="70"/>
      <c r="G218" s="68"/>
      <c r="H218" s="68"/>
      <c r="I218" s="68"/>
      <c r="J218" s="39"/>
      <c r="K218" s="39"/>
      <c r="L218" s="42"/>
      <c r="M218" s="42"/>
      <c r="N218" s="40"/>
      <c r="O218" s="40"/>
      <c r="P218" s="40"/>
      <c r="Q218" s="42"/>
      <c r="R218" s="39"/>
      <c r="S218" s="42"/>
      <c r="T218" s="39"/>
      <c r="U218" s="42"/>
      <c r="V218" s="39"/>
      <c r="W218" s="42"/>
      <c r="X218" s="39"/>
      <c r="Y218" s="41"/>
      <c r="Z218" s="39"/>
      <c r="AA218" s="42"/>
      <c r="AC218" s="32"/>
    </row>
    <row r="219" spans="2:29" x14ac:dyDescent="0.3">
      <c r="B219" s="39">
        <v>96</v>
      </c>
      <c r="C219" s="39">
        <v>34</v>
      </c>
      <c r="D219" s="39">
        <v>347</v>
      </c>
      <c r="E219" s="42" t="s">
        <v>2090</v>
      </c>
      <c r="F219" s="70"/>
      <c r="G219" s="68"/>
      <c r="H219" s="68"/>
      <c r="I219" s="68"/>
      <c r="J219" s="39"/>
      <c r="K219" s="39"/>
      <c r="L219" s="42"/>
      <c r="M219" s="42"/>
      <c r="N219" s="40"/>
      <c r="O219" s="40"/>
      <c r="P219" s="40"/>
      <c r="Q219" s="42"/>
      <c r="R219" s="39"/>
      <c r="S219" s="42"/>
      <c r="T219" s="39"/>
      <c r="U219" s="42"/>
      <c r="V219" s="39"/>
      <c r="W219" s="42"/>
      <c r="X219" s="39"/>
      <c r="Y219" s="41"/>
      <c r="Z219" s="39"/>
      <c r="AA219" s="42"/>
    </row>
    <row r="220" spans="2:29" x14ac:dyDescent="0.3">
      <c r="B220" s="39">
        <v>97</v>
      </c>
      <c r="C220" s="39">
        <v>34</v>
      </c>
      <c r="D220" s="39">
        <v>348</v>
      </c>
      <c r="E220" s="42" t="s">
        <v>2091</v>
      </c>
      <c r="F220" s="70" t="s">
        <v>2257</v>
      </c>
      <c r="G220" s="68" t="s">
        <v>2258</v>
      </c>
      <c r="H220" s="68" t="s">
        <v>2692</v>
      </c>
      <c r="I220" s="68" t="s">
        <v>2693</v>
      </c>
      <c r="J220" s="39" t="s">
        <v>2689</v>
      </c>
      <c r="K220" s="39"/>
      <c r="L220" s="42"/>
      <c r="M220" s="42"/>
      <c r="N220" s="40">
        <v>26.5</v>
      </c>
      <c r="O220" s="40">
        <v>7</v>
      </c>
      <c r="P220" s="40">
        <v>1</v>
      </c>
      <c r="Q220" s="42" t="s">
        <v>2358</v>
      </c>
      <c r="R220" s="39">
        <v>1</v>
      </c>
      <c r="S220" s="42" t="s">
        <v>2366</v>
      </c>
      <c r="T220" s="39">
        <v>1</v>
      </c>
      <c r="U220" s="42" t="s">
        <v>2364</v>
      </c>
      <c r="V220" s="39">
        <v>1</v>
      </c>
      <c r="W220" s="42" t="s">
        <v>1945</v>
      </c>
      <c r="X220" s="39">
        <v>1</v>
      </c>
      <c r="Y220" s="41">
        <f>AVERAGE(R220,T220,V220,X220)</f>
        <v>1</v>
      </c>
      <c r="Z220" s="39" t="str">
        <f t="shared" ref="Z220:Z247" si="48">IF(AND(Y220&gt;=0,Y220&lt;=0.5),"BAIK SEKALI",IF(AND(Y220&gt;0.6,Y220&lt;=1.5),"BAIK",IF(AND(Y220&gt;1.5,Y220&lt;=2.5),"SEDANG",IF(AND(Y220&gt;2.5,Y220&lt;=3.5),"RUSAK RINGAN",IF(AND(Y220&gt;3.6,Y220&lt;=4.5),"KRITIS",IF(AND(Y220&gt;4.6,Y220&lt;=5),"RUNTUH"))))))</f>
        <v>BAIK</v>
      </c>
      <c r="AA220" s="42" t="str">
        <f t="shared" si="39"/>
        <v>PEMELIHARAAN RUTIN *)</v>
      </c>
    </row>
    <row r="221" spans="2:29" x14ac:dyDescent="0.3">
      <c r="B221" s="39"/>
      <c r="C221" s="39"/>
      <c r="D221" s="39"/>
      <c r="E221" s="42"/>
      <c r="F221" s="70" t="s">
        <v>2259</v>
      </c>
      <c r="G221" s="68" t="s">
        <v>2260</v>
      </c>
      <c r="H221" s="33" t="s">
        <v>2694</v>
      </c>
      <c r="I221" s="68" t="s">
        <v>2695</v>
      </c>
      <c r="J221" s="39" t="s">
        <v>2690</v>
      </c>
      <c r="K221" s="39"/>
      <c r="L221" s="42"/>
      <c r="M221" s="42"/>
      <c r="N221" s="40">
        <v>27.5</v>
      </c>
      <c r="O221" s="40">
        <v>7</v>
      </c>
      <c r="P221" s="40">
        <v>1</v>
      </c>
      <c r="Q221" s="42" t="s">
        <v>2358</v>
      </c>
      <c r="R221" s="39">
        <v>1</v>
      </c>
      <c r="S221" s="42" t="s">
        <v>2366</v>
      </c>
      <c r="T221" s="39">
        <v>1</v>
      </c>
      <c r="U221" s="42" t="s">
        <v>2364</v>
      </c>
      <c r="V221" s="39">
        <v>1</v>
      </c>
      <c r="W221" s="42" t="s">
        <v>1918</v>
      </c>
      <c r="X221" s="39">
        <v>1</v>
      </c>
      <c r="Y221" s="41">
        <f>AVERAGE(R221,T221,V221,X221)</f>
        <v>1</v>
      </c>
      <c r="Z221" s="39" t="str">
        <f t="shared" ref="Z221:Z222" si="49">IF(AND(Y221&gt;=0,Y221&lt;=0.5),"BAIK SEKALI",IF(AND(Y221&gt;0.6,Y221&lt;=1.5),"BAIK",IF(AND(Y221&gt;1.5,Y221&lt;=2.5),"SEDANG",IF(AND(Y221&gt;2.5,Y221&lt;=3.5),"RUSAK RINGAN",IF(AND(Y221&gt;3.6,Y221&lt;=4.5),"KRITIS",IF(AND(Y221&gt;4.6,Y221&lt;=5),"RUNTUH"))))))</f>
        <v>BAIK</v>
      </c>
      <c r="AA221" s="42" t="str">
        <f t="shared" ref="AA221:AA222" si="50">IF(AND(Y221&gt;=0,Y221&lt;=0.5),"PEMELIHARAAN RUTIN",IF(AND(Y221&gt;0.06,Y221&lt;=1.5),"PEMELIHARAAN RUTIN *)",IF(AND(Y221&gt;1.5,Y221&lt;=2.5),"PERBAIKAN/REHABILITASI",IF(AND(Y221&gt;2.5,Y221&lt;=3.5),"REHABILITASI",IF(AND(Y221&gt;3.5,Y221&lt;=4.5),"PENGGANTIAN",IF(AND(Y221&gt;4.6,Y221&lt;=5),"PEMBANGUNAN JEMBATAN BARU",0))))))</f>
        <v>PEMELIHARAAN RUTIN *)</v>
      </c>
    </row>
    <row r="222" spans="2:29" x14ac:dyDescent="0.3">
      <c r="B222" s="39"/>
      <c r="C222" s="39"/>
      <c r="D222" s="39"/>
      <c r="E222" s="42"/>
      <c r="F222" s="70" t="s">
        <v>2261</v>
      </c>
      <c r="G222" s="68" t="s">
        <v>2262</v>
      </c>
      <c r="H222" s="68" t="s">
        <v>2696</v>
      </c>
      <c r="I222" s="68" t="s">
        <v>2697</v>
      </c>
      <c r="J222" s="39" t="s">
        <v>2691</v>
      </c>
      <c r="K222" s="39"/>
      <c r="L222" s="42"/>
      <c r="M222" s="42"/>
      <c r="N222" s="40">
        <v>34</v>
      </c>
      <c r="O222" s="40">
        <v>4</v>
      </c>
      <c r="P222" s="40">
        <v>5</v>
      </c>
      <c r="Q222" s="42" t="s">
        <v>2357</v>
      </c>
      <c r="R222" s="39">
        <v>2</v>
      </c>
      <c r="S222" s="42" t="s">
        <v>2362</v>
      </c>
      <c r="T222" s="39">
        <v>2</v>
      </c>
      <c r="U222" s="42" t="s">
        <v>1940</v>
      </c>
      <c r="V222" s="39">
        <v>2</v>
      </c>
      <c r="W222" s="42" t="s">
        <v>1944</v>
      </c>
      <c r="X222" s="39">
        <v>2</v>
      </c>
      <c r="Y222" s="41">
        <f>AVERAGE(R222,T222,V222,X222)</f>
        <v>2</v>
      </c>
      <c r="Z222" s="39" t="str">
        <f t="shared" si="49"/>
        <v>SEDANG</v>
      </c>
      <c r="AA222" s="42" t="str">
        <f t="shared" si="50"/>
        <v>PERBAIKAN/REHABILITASI</v>
      </c>
    </row>
    <row r="223" spans="2:29" x14ac:dyDescent="0.3">
      <c r="B223" s="39">
        <v>98</v>
      </c>
      <c r="C223" s="39">
        <v>34</v>
      </c>
      <c r="D223" s="39">
        <v>349</v>
      </c>
      <c r="E223" s="42" t="s">
        <v>2092</v>
      </c>
      <c r="F223" s="70" t="s">
        <v>2698</v>
      </c>
      <c r="G223" s="68" t="s">
        <v>2700</v>
      </c>
      <c r="H223" s="68" t="s">
        <v>2701</v>
      </c>
      <c r="I223" s="68" t="s">
        <v>2702</v>
      </c>
      <c r="J223" s="39" t="s">
        <v>2699</v>
      </c>
      <c r="K223" s="39"/>
      <c r="L223" s="42"/>
      <c r="M223" s="42"/>
      <c r="N223" s="40">
        <v>15</v>
      </c>
      <c r="O223" s="40">
        <v>5</v>
      </c>
      <c r="P223" s="40">
        <v>1</v>
      </c>
      <c r="Q223" s="42"/>
      <c r="R223" s="39"/>
      <c r="S223" s="42"/>
      <c r="T223" s="39"/>
      <c r="U223" s="42"/>
      <c r="V223" s="39"/>
      <c r="W223" s="42"/>
      <c r="X223" s="39"/>
      <c r="Y223" s="41"/>
      <c r="Z223" s="39"/>
      <c r="AA223" s="42"/>
    </row>
    <row r="224" spans="2:29" x14ac:dyDescent="0.3">
      <c r="B224" s="39">
        <v>99</v>
      </c>
      <c r="C224" s="43">
        <v>34</v>
      </c>
      <c r="D224" s="43">
        <v>350</v>
      </c>
      <c r="E224" s="50" t="s">
        <v>2093</v>
      </c>
      <c r="F224" s="71" t="s">
        <v>2263</v>
      </c>
      <c r="G224" s="72" t="s">
        <v>2264</v>
      </c>
      <c r="H224" s="72" t="s">
        <v>2472</v>
      </c>
      <c r="I224" s="72" t="s">
        <v>2473</v>
      </c>
      <c r="J224" s="43"/>
      <c r="K224" s="43"/>
      <c r="L224" s="50"/>
      <c r="M224" s="50"/>
      <c r="N224" s="48">
        <v>14</v>
      </c>
      <c r="O224" s="48">
        <v>3.6</v>
      </c>
      <c r="P224" s="48">
        <v>8</v>
      </c>
      <c r="Q224" s="50" t="s">
        <v>2357</v>
      </c>
      <c r="R224" s="43">
        <v>2</v>
      </c>
      <c r="S224" s="50" t="s">
        <v>2362</v>
      </c>
      <c r="T224" s="43">
        <v>2</v>
      </c>
      <c r="U224" s="50" t="s">
        <v>1940</v>
      </c>
      <c r="V224" s="43">
        <v>2</v>
      </c>
      <c r="W224" s="50" t="s">
        <v>1944</v>
      </c>
      <c r="X224" s="43">
        <v>2</v>
      </c>
      <c r="Y224" s="41">
        <f>AVERAGE(R224,T224,V224,X224)</f>
        <v>2</v>
      </c>
      <c r="Z224" s="43" t="str">
        <f t="shared" si="48"/>
        <v>SEDANG</v>
      </c>
      <c r="AA224" s="50" t="str">
        <f t="shared" ref="AA224:AA247" si="51">IF(AND(Y224&gt;=0,Y224&lt;=0.5),"PEMELIHARAAN RUTIN",IF(AND(Y224&gt;0.06,Y224&lt;=1.5),"PEMELIHARAAN RUTIN *)",IF(AND(Y224&gt;1.5,Y224&lt;=2.5),"PERBAIKAN/REHABILITASI",IF(AND(Y224&gt;2.5,Y224&lt;=3.5),"REHABILITASI",IF(AND(Y224&gt;3.5,Y224&lt;=4.5),"PENGGANTIAN",IF(AND(Y224&gt;4.6,Y224&lt;=5),"PEMBANGUNAN JEMBATAN BARU",0))))))</f>
        <v>PERBAIKAN/REHABILITASI</v>
      </c>
    </row>
    <row r="225" spans="2:29" x14ac:dyDescent="0.3">
      <c r="B225" s="43"/>
      <c r="C225" s="43"/>
      <c r="D225" s="43"/>
      <c r="E225" s="50"/>
      <c r="F225" s="71" t="s">
        <v>2471</v>
      </c>
      <c r="G225" s="72"/>
      <c r="H225" s="72" t="s">
        <v>2474</v>
      </c>
      <c r="I225" s="72" t="s">
        <v>2475</v>
      </c>
      <c r="J225" s="43"/>
      <c r="K225" s="43"/>
      <c r="L225" s="50"/>
      <c r="M225" s="50"/>
      <c r="N225" s="48">
        <v>18</v>
      </c>
      <c r="O225" s="48">
        <v>3.8</v>
      </c>
      <c r="P225" s="48">
        <v>10</v>
      </c>
      <c r="Q225" s="50"/>
      <c r="R225" s="43"/>
      <c r="S225" s="50"/>
      <c r="T225" s="43"/>
      <c r="U225" s="50"/>
      <c r="V225" s="43"/>
      <c r="W225" s="50"/>
      <c r="X225" s="43"/>
      <c r="Y225" s="41"/>
      <c r="Z225" s="43"/>
      <c r="AA225" s="50"/>
    </row>
    <row r="226" spans="2:29" s="51" customFormat="1" x14ac:dyDescent="0.3">
      <c r="B226" s="39">
        <v>100</v>
      </c>
      <c r="C226" s="39">
        <v>34</v>
      </c>
      <c r="D226" s="39">
        <v>351</v>
      </c>
      <c r="E226" s="42" t="s">
        <v>2094</v>
      </c>
      <c r="F226" s="70"/>
      <c r="G226" s="68"/>
      <c r="H226" s="68"/>
      <c r="I226" s="68"/>
      <c r="J226" s="39"/>
      <c r="K226" s="39"/>
      <c r="L226" s="42"/>
      <c r="M226" s="42"/>
      <c r="N226" s="40"/>
      <c r="O226" s="40"/>
      <c r="P226" s="40"/>
      <c r="Q226" s="42"/>
      <c r="R226" s="39"/>
      <c r="S226" s="42"/>
      <c r="T226" s="39"/>
      <c r="U226" s="42"/>
      <c r="V226" s="39"/>
      <c r="W226" s="42"/>
      <c r="X226" s="39"/>
      <c r="Y226" s="41"/>
      <c r="Z226" s="39"/>
      <c r="AA226" s="42"/>
      <c r="AC226" s="32"/>
    </row>
    <row r="227" spans="2:29" x14ac:dyDescent="0.3">
      <c r="B227" s="39">
        <v>101</v>
      </c>
      <c r="C227" s="39">
        <v>34</v>
      </c>
      <c r="D227" s="39">
        <v>352</v>
      </c>
      <c r="E227" s="42" t="s">
        <v>2095</v>
      </c>
      <c r="F227" s="70" t="s">
        <v>2265</v>
      </c>
      <c r="G227" s="68" t="s">
        <v>2266</v>
      </c>
      <c r="H227" s="68" t="s">
        <v>2478</v>
      </c>
      <c r="I227" s="68" t="s">
        <v>2479</v>
      </c>
      <c r="J227" s="39" t="s">
        <v>2476</v>
      </c>
      <c r="K227" s="39"/>
      <c r="L227" s="42"/>
      <c r="M227" s="42"/>
      <c r="N227" s="40">
        <v>10</v>
      </c>
      <c r="O227" s="63">
        <v>3.55</v>
      </c>
      <c r="P227" s="40">
        <v>6</v>
      </c>
      <c r="Q227" s="42" t="s">
        <v>2357</v>
      </c>
      <c r="R227" s="39">
        <v>2</v>
      </c>
      <c r="S227" s="42" t="s">
        <v>2373</v>
      </c>
      <c r="T227" s="39">
        <v>2</v>
      </c>
      <c r="U227" s="42" t="s">
        <v>1940</v>
      </c>
      <c r="V227" s="39">
        <v>2</v>
      </c>
      <c r="W227" s="42" t="s">
        <v>1944</v>
      </c>
      <c r="X227" s="39">
        <v>2</v>
      </c>
      <c r="Y227" s="41">
        <f>AVERAGE(R227,T227,V227,X227)</f>
        <v>2</v>
      </c>
      <c r="Z227" s="39" t="str">
        <f t="shared" si="48"/>
        <v>SEDANG</v>
      </c>
      <c r="AA227" s="42" t="str">
        <f t="shared" si="51"/>
        <v>PERBAIKAN/REHABILITASI</v>
      </c>
    </row>
    <row r="228" spans="2:29" x14ac:dyDescent="0.3">
      <c r="B228" s="39"/>
      <c r="C228" s="39"/>
      <c r="D228" s="39"/>
      <c r="E228" s="42"/>
      <c r="F228" s="70" t="s">
        <v>2267</v>
      </c>
      <c r="G228" s="68" t="s">
        <v>2268</v>
      </c>
      <c r="H228" s="68" t="s">
        <v>2480</v>
      </c>
      <c r="I228" s="68" t="s">
        <v>2481</v>
      </c>
      <c r="J228" s="39" t="s">
        <v>2477</v>
      </c>
      <c r="K228" s="39"/>
      <c r="L228" s="42"/>
      <c r="M228" s="42"/>
      <c r="N228" s="40">
        <v>24.8</v>
      </c>
      <c r="O228" s="40">
        <v>3.6</v>
      </c>
      <c r="P228" s="40">
        <v>9</v>
      </c>
      <c r="Q228" s="42" t="s">
        <v>2357</v>
      </c>
      <c r="R228" s="39">
        <v>2</v>
      </c>
      <c r="S228" s="42" t="s">
        <v>2373</v>
      </c>
      <c r="T228" s="39">
        <v>2</v>
      </c>
      <c r="U228" s="42" t="s">
        <v>1940</v>
      </c>
      <c r="V228" s="39">
        <v>2</v>
      </c>
      <c r="W228" s="42" t="s">
        <v>1944</v>
      </c>
      <c r="X228" s="39">
        <v>2</v>
      </c>
      <c r="Y228" s="41">
        <f t="shared" ref="Y228:Y231" si="52">AVERAGE(R228,T228,V228,X228)</f>
        <v>2</v>
      </c>
      <c r="Z228" s="39" t="str">
        <f t="shared" ref="Z228:Z231" si="53">IF(AND(Y228&gt;=0,Y228&lt;=0.5),"BAIK SEKALI",IF(AND(Y228&gt;0.6,Y228&lt;=1.5),"BAIK",IF(AND(Y228&gt;1.5,Y228&lt;=2.5),"SEDANG",IF(AND(Y228&gt;2.5,Y228&lt;=3.5),"RUSAK RINGAN",IF(AND(Y228&gt;3.6,Y228&lt;=4.5),"KRITIS",IF(AND(Y228&gt;4.6,Y228&lt;=5),"RUNTUH"))))))</f>
        <v>SEDANG</v>
      </c>
      <c r="AA228" s="42" t="str">
        <f t="shared" ref="AA228:AA231" si="54">IF(AND(Y228&gt;=0,Y228&lt;=0.5),"PEMELIHARAAN RUTIN",IF(AND(Y228&gt;0.06,Y228&lt;=1.5),"PEMELIHARAAN RUTIN *)",IF(AND(Y228&gt;1.5,Y228&lt;=2.5),"PERBAIKAN/REHABILITASI",IF(AND(Y228&gt;2.5,Y228&lt;=3.5),"REHABILITASI",IF(AND(Y228&gt;3.5,Y228&lt;=4.5),"PENGGANTIAN",IF(AND(Y228&gt;4.6,Y228&lt;=5),"PEMBANGUNAN JEMBATAN BARU",0))))))</f>
        <v>PERBAIKAN/REHABILITASI</v>
      </c>
    </row>
    <row r="229" spans="2:29" x14ac:dyDescent="0.3">
      <c r="B229" s="43">
        <v>102</v>
      </c>
      <c r="C229" s="43">
        <v>34</v>
      </c>
      <c r="D229" s="43">
        <v>353</v>
      </c>
      <c r="E229" s="50" t="s">
        <v>2096</v>
      </c>
      <c r="F229" s="71" t="s">
        <v>2269</v>
      </c>
      <c r="G229" s="72" t="s">
        <v>2270</v>
      </c>
      <c r="H229" s="72">
        <v>0.1225155</v>
      </c>
      <c r="I229" s="72" t="s">
        <v>2482</v>
      </c>
      <c r="J229" s="43" t="s">
        <v>2483</v>
      </c>
      <c r="K229" s="39"/>
      <c r="L229" s="50"/>
      <c r="M229" s="50"/>
      <c r="N229" s="48">
        <v>8</v>
      </c>
      <c r="O229" s="48">
        <v>4</v>
      </c>
      <c r="P229" s="48">
        <v>1</v>
      </c>
      <c r="Q229" s="50" t="s">
        <v>2357</v>
      </c>
      <c r="R229" s="43">
        <v>3</v>
      </c>
      <c r="S229" s="50" t="s">
        <v>2373</v>
      </c>
      <c r="T229" s="43">
        <v>3</v>
      </c>
      <c r="U229" s="50" t="s">
        <v>1940</v>
      </c>
      <c r="V229" s="43">
        <v>3</v>
      </c>
      <c r="W229" s="50" t="s">
        <v>1944</v>
      </c>
      <c r="X229" s="43">
        <v>2</v>
      </c>
      <c r="Y229" s="41">
        <f t="shared" si="52"/>
        <v>2.75</v>
      </c>
      <c r="Z229" s="39" t="str">
        <f t="shared" si="53"/>
        <v>RUSAK RINGAN</v>
      </c>
      <c r="AA229" s="42" t="str">
        <f t="shared" si="54"/>
        <v>REHABILITASI</v>
      </c>
    </row>
    <row r="230" spans="2:29" s="51" customFormat="1" x14ac:dyDescent="0.3">
      <c r="B230" s="43">
        <v>103</v>
      </c>
      <c r="C230" s="39">
        <v>34</v>
      </c>
      <c r="D230" s="39">
        <v>354</v>
      </c>
      <c r="E230" s="42" t="s">
        <v>2097</v>
      </c>
      <c r="F230" s="70" t="s">
        <v>2271</v>
      </c>
      <c r="G230" s="68" t="s">
        <v>2272</v>
      </c>
      <c r="H230" s="68">
        <v>0.15000333333333299</v>
      </c>
      <c r="I230" s="68" t="s">
        <v>2485</v>
      </c>
      <c r="J230" s="39" t="s">
        <v>2484</v>
      </c>
      <c r="K230" s="39"/>
      <c r="L230" s="42"/>
      <c r="M230" s="42"/>
      <c r="N230" s="40">
        <v>20</v>
      </c>
      <c r="O230" s="40">
        <v>4.5</v>
      </c>
      <c r="P230" s="40">
        <v>10</v>
      </c>
      <c r="Q230" s="42" t="s">
        <v>2357</v>
      </c>
      <c r="R230" s="39">
        <v>2</v>
      </c>
      <c r="S230" s="42" t="s">
        <v>2373</v>
      </c>
      <c r="T230" s="39">
        <v>2</v>
      </c>
      <c r="U230" s="42" t="s">
        <v>1940</v>
      </c>
      <c r="V230" s="39">
        <v>2</v>
      </c>
      <c r="W230" s="42" t="s">
        <v>1944</v>
      </c>
      <c r="X230" s="39">
        <v>2</v>
      </c>
      <c r="Y230" s="41">
        <f t="shared" si="52"/>
        <v>2</v>
      </c>
      <c r="Z230" s="39" t="str">
        <f t="shared" si="53"/>
        <v>SEDANG</v>
      </c>
      <c r="AA230" s="42" t="str">
        <f t="shared" si="54"/>
        <v>PERBAIKAN/REHABILITASI</v>
      </c>
      <c r="AC230" s="32"/>
    </row>
    <row r="231" spans="2:29" ht="27.6" x14ac:dyDescent="0.3">
      <c r="B231" s="39">
        <v>104</v>
      </c>
      <c r="C231" s="39">
        <v>34</v>
      </c>
      <c r="D231" s="39">
        <v>355</v>
      </c>
      <c r="E231" s="60" t="s">
        <v>2098</v>
      </c>
      <c r="F231" s="70" t="s">
        <v>2273</v>
      </c>
      <c r="G231" s="68"/>
      <c r="H231" s="68" t="s">
        <v>2523</v>
      </c>
      <c r="I231" s="68" t="s">
        <v>2524</v>
      </c>
      <c r="J231" s="39" t="s">
        <v>2525</v>
      </c>
      <c r="K231" s="39"/>
      <c r="L231" s="42"/>
      <c r="M231" s="42"/>
      <c r="N231" s="40">
        <v>29.8</v>
      </c>
      <c r="O231" s="40">
        <v>5.5</v>
      </c>
      <c r="P231" s="40">
        <v>12</v>
      </c>
      <c r="Q231" s="42" t="s">
        <v>2357</v>
      </c>
      <c r="R231" s="39">
        <v>2</v>
      </c>
      <c r="S231" s="42" t="s">
        <v>2373</v>
      </c>
      <c r="T231" s="39">
        <v>2</v>
      </c>
      <c r="U231" s="42" t="s">
        <v>1940</v>
      </c>
      <c r="V231" s="39">
        <v>2</v>
      </c>
      <c r="W231" s="42" t="s">
        <v>1944</v>
      </c>
      <c r="X231" s="39">
        <v>2</v>
      </c>
      <c r="Y231" s="41">
        <f t="shared" si="52"/>
        <v>2</v>
      </c>
      <c r="Z231" s="39" t="str">
        <f t="shared" si="53"/>
        <v>SEDANG</v>
      </c>
      <c r="AA231" s="42" t="str">
        <f t="shared" si="54"/>
        <v>PERBAIKAN/REHABILITASI</v>
      </c>
    </row>
    <row r="232" spans="2:29" x14ac:dyDescent="0.3">
      <c r="B232" s="39"/>
      <c r="C232" s="39"/>
      <c r="D232" s="39"/>
      <c r="E232" s="60"/>
      <c r="F232" s="70" t="s">
        <v>2526</v>
      </c>
      <c r="G232" s="68"/>
      <c r="H232" s="68">
        <v>0.243285</v>
      </c>
      <c r="I232" s="68" t="s">
        <v>2487</v>
      </c>
      <c r="J232" s="39" t="s">
        <v>2486</v>
      </c>
      <c r="K232" s="39"/>
      <c r="L232" s="42"/>
      <c r="M232" s="42"/>
      <c r="N232" s="40">
        <v>28</v>
      </c>
      <c r="O232" s="40">
        <v>5</v>
      </c>
      <c r="P232" s="40">
        <v>10</v>
      </c>
      <c r="Q232" s="42"/>
      <c r="R232" s="39"/>
      <c r="S232" s="42"/>
      <c r="T232" s="39"/>
      <c r="U232" s="42"/>
      <c r="V232" s="39"/>
      <c r="W232" s="42"/>
      <c r="X232" s="39"/>
      <c r="Y232" s="41"/>
      <c r="Z232" s="39"/>
      <c r="AA232" s="42"/>
    </row>
    <row r="233" spans="2:29" x14ac:dyDescent="0.3">
      <c r="B233" s="39">
        <v>105</v>
      </c>
      <c r="C233" s="39">
        <v>34</v>
      </c>
      <c r="D233" s="39">
        <v>356</v>
      </c>
      <c r="E233" s="42" t="s">
        <v>2099</v>
      </c>
      <c r="F233" s="70"/>
      <c r="G233" s="68"/>
      <c r="H233" s="68"/>
      <c r="I233" s="68"/>
      <c r="J233" s="39"/>
      <c r="K233" s="39"/>
      <c r="L233" s="42"/>
      <c r="M233" s="42"/>
      <c r="N233" s="40"/>
      <c r="O233" s="40"/>
      <c r="P233" s="40"/>
      <c r="Q233" s="42"/>
      <c r="R233" s="39"/>
      <c r="S233" s="42"/>
      <c r="T233" s="39"/>
      <c r="U233" s="42"/>
      <c r="V233" s="39"/>
      <c r="W233" s="42"/>
      <c r="X233" s="39"/>
      <c r="Y233" s="41"/>
      <c r="Z233" s="39"/>
      <c r="AA233" s="42"/>
    </row>
    <row r="234" spans="2:29" x14ac:dyDescent="0.3">
      <c r="B234" s="39">
        <v>106</v>
      </c>
      <c r="C234" s="39">
        <v>34</v>
      </c>
      <c r="D234" s="39">
        <v>357</v>
      </c>
      <c r="E234" s="42" t="s">
        <v>2100</v>
      </c>
      <c r="F234" s="70"/>
      <c r="G234" s="68"/>
      <c r="H234" s="68"/>
      <c r="I234" s="68"/>
      <c r="J234" s="39"/>
      <c r="K234" s="39"/>
      <c r="L234" s="42"/>
      <c r="M234" s="42"/>
      <c r="N234" s="40"/>
      <c r="O234" s="40"/>
      <c r="P234" s="40"/>
      <c r="Q234" s="42"/>
      <c r="R234" s="39"/>
      <c r="S234" s="42"/>
      <c r="T234" s="39"/>
      <c r="U234" s="42"/>
      <c r="V234" s="39"/>
      <c r="W234" s="42"/>
      <c r="X234" s="39"/>
      <c r="Y234" s="41"/>
      <c r="Z234" s="39"/>
      <c r="AA234" s="42"/>
    </row>
    <row r="235" spans="2:29" ht="27.6" x14ac:dyDescent="0.3">
      <c r="B235" s="39">
        <v>107</v>
      </c>
      <c r="C235" s="39">
        <v>34</v>
      </c>
      <c r="D235" s="39">
        <v>358</v>
      </c>
      <c r="E235" s="60" t="s">
        <v>2101</v>
      </c>
      <c r="F235" s="70" t="s">
        <v>2274</v>
      </c>
      <c r="G235" s="68" t="s">
        <v>2275</v>
      </c>
      <c r="H235" s="68" t="s">
        <v>2501</v>
      </c>
      <c r="I235" s="68" t="s">
        <v>2502</v>
      </c>
      <c r="J235" s="39" t="s">
        <v>2488</v>
      </c>
      <c r="K235" s="39"/>
      <c r="L235" s="42"/>
      <c r="M235" s="42"/>
      <c r="N235" s="40">
        <v>39</v>
      </c>
      <c r="O235" s="40">
        <v>5.5</v>
      </c>
      <c r="P235" s="40">
        <v>10</v>
      </c>
      <c r="Q235" s="42" t="s">
        <v>2357</v>
      </c>
      <c r="R235" s="39">
        <v>2</v>
      </c>
      <c r="S235" s="42" t="s">
        <v>2362</v>
      </c>
      <c r="T235" s="39">
        <v>2</v>
      </c>
      <c r="U235" s="42" t="s">
        <v>1940</v>
      </c>
      <c r="V235" s="39" t="s">
        <v>1940</v>
      </c>
      <c r="W235" s="42" t="s">
        <v>1944</v>
      </c>
      <c r="X235" s="39">
        <v>2</v>
      </c>
      <c r="Y235" s="41">
        <f t="shared" ref="Y235:Y244" si="55">AVERAGE(R235,T235,V235,X235)</f>
        <v>2</v>
      </c>
      <c r="Z235" s="39" t="str">
        <f t="shared" si="48"/>
        <v>SEDANG</v>
      </c>
      <c r="AA235" s="42" t="str">
        <f t="shared" si="51"/>
        <v>PERBAIKAN/REHABILITASI</v>
      </c>
    </row>
    <row r="236" spans="2:29" x14ac:dyDescent="0.3">
      <c r="B236" s="39"/>
      <c r="C236" s="39"/>
      <c r="D236" s="39"/>
      <c r="E236" s="60"/>
      <c r="F236" s="70" t="s">
        <v>2276</v>
      </c>
      <c r="G236" s="68" t="s">
        <v>2277</v>
      </c>
      <c r="H236" s="68" t="s">
        <v>2503</v>
      </c>
      <c r="I236" s="68" t="s">
        <v>2504</v>
      </c>
      <c r="J236" s="39" t="s">
        <v>2489</v>
      </c>
      <c r="K236" s="39"/>
      <c r="L236" s="42"/>
      <c r="M236" s="42"/>
      <c r="N236" s="40">
        <v>12.7</v>
      </c>
      <c r="O236" s="40">
        <v>5.9</v>
      </c>
      <c r="P236" s="40">
        <v>10</v>
      </c>
      <c r="Q236" s="42" t="s">
        <v>2357</v>
      </c>
      <c r="R236" s="39">
        <v>2</v>
      </c>
      <c r="S236" s="42" t="s">
        <v>2362</v>
      </c>
      <c r="T236" s="39">
        <v>2</v>
      </c>
      <c r="U236" s="42" t="s">
        <v>1940</v>
      </c>
      <c r="V236" s="39" t="s">
        <v>1940</v>
      </c>
      <c r="W236" s="42" t="s">
        <v>1944</v>
      </c>
      <c r="X236" s="39">
        <v>2</v>
      </c>
      <c r="Y236" s="41">
        <f t="shared" si="55"/>
        <v>2</v>
      </c>
      <c r="Z236" s="39" t="str">
        <f t="shared" ref="Z236:Z244" si="56">IF(AND(Y236&gt;=0,Y236&lt;=0.5),"BAIK SEKALI",IF(AND(Y236&gt;0.6,Y236&lt;=1.5),"BAIK",IF(AND(Y236&gt;1.5,Y236&lt;=2.5),"SEDANG",IF(AND(Y236&gt;2.5,Y236&lt;=3.5),"RUSAK RINGAN",IF(AND(Y236&gt;3.6,Y236&lt;=4.5),"KRITIS",IF(AND(Y236&gt;4.6,Y236&lt;=5),"RUNTUH"))))))</f>
        <v>SEDANG</v>
      </c>
      <c r="AA236" s="42" t="str">
        <f t="shared" ref="AA236:AA244" si="57">IF(AND(Y236&gt;=0,Y236&lt;=0.5),"PEMELIHARAAN RUTIN",IF(AND(Y236&gt;0.06,Y236&lt;=1.5),"PEMELIHARAAN RUTIN *)",IF(AND(Y236&gt;1.5,Y236&lt;=2.5),"PERBAIKAN/REHABILITASI",IF(AND(Y236&gt;2.5,Y236&lt;=3.5),"REHABILITASI",IF(AND(Y236&gt;3.5,Y236&lt;=4.5),"PENGGANTIAN",IF(AND(Y236&gt;4.6,Y236&lt;=5),"PEMBANGUNAN JEMBATAN BARU",0))))))</f>
        <v>PERBAIKAN/REHABILITASI</v>
      </c>
    </row>
    <row r="237" spans="2:29" x14ac:dyDescent="0.3">
      <c r="B237" s="39"/>
      <c r="C237" s="39"/>
      <c r="D237" s="39"/>
      <c r="E237" s="60"/>
      <c r="F237" s="70" t="s">
        <v>2278</v>
      </c>
      <c r="G237" s="68" t="s">
        <v>2279</v>
      </c>
      <c r="H237" s="68" t="s">
        <v>2505</v>
      </c>
      <c r="I237" s="68" t="s">
        <v>2506</v>
      </c>
      <c r="J237" s="39" t="s">
        <v>2490</v>
      </c>
      <c r="K237" s="39"/>
      <c r="L237" s="42"/>
      <c r="M237" s="42"/>
      <c r="N237" s="40">
        <v>27.4</v>
      </c>
      <c r="O237" s="40">
        <v>4.8</v>
      </c>
      <c r="P237" s="40">
        <v>20</v>
      </c>
      <c r="Q237" s="42" t="s">
        <v>2357</v>
      </c>
      <c r="R237" s="39">
        <v>2</v>
      </c>
      <c r="S237" s="42" t="s">
        <v>2362</v>
      </c>
      <c r="T237" s="39">
        <v>2</v>
      </c>
      <c r="U237" s="42" t="s">
        <v>1940</v>
      </c>
      <c r="V237" s="39" t="s">
        <v>1940</v>
      </c>
      <c r="W237" s="42" t="s">
        <v>1944</v>
      </c>
      <c r="X237" s="39">
        <v>3</v>
      </c>
      <c r="Y237" s="41">
        <f t="shared" si="55"/>
        <v>2.3333333333333335</v>
      </c>
      <c r="Z237" s="39" t="str">
        <f t="shared" si="56"/>
        <v>SEDANG</v>
      </c>
      <c r="AA237" s="42" t="str">
        <f t="shared" si="57"/>
        <v>PERBAIKAN/REHABILITASI</v>
      </c>
    </row>
    <row r="238" spans="2:29" x14ac:dyDescent="0.3">
      <c r="B238" s="39"/>
      <c r="C238" s="39"/>
      <c r="D238" s="39"/>
      <c r="E238" s="60"/>
      <c r="F238" s="70" t="s">
        <v>2280</v>
      </c>
      <c r="G238" s="68" t="s">
        <v>2281</v>
      </c>
      <c r="H238" s="68" t="s">
        <v>2507</v>
      </c>
      <c r="I238" s="68" t="s">
        <v>2508</v>
      </c>
      <c r="J238" s="39" t="s">
        <v>2491</v>
      </c>
      <c r="K238" s="39"/>
      <c r="L238" s="42"/>
      <c r="M238" s="42"/>
      <c r="N238" s="40">
        <v>16.87</v>
      </c>
      <c r="O238" s="40">
        <v>5.76</v>
      </c>
      <c r="P238" s="40">
        <v>13</v>
      </c>
      <c r="Q238" s="42" t="s">
        <v>2357</v>
      </c>
      <c r="R238" s="39">
        <v>2</v>
      </c>
      <c r="S238" s="42" t="s">
        <v>2362</v>
      </c>
      <c r="T238" s="39">
        <v>2</v>
      </c>
      <c r="U238" s="42" t="s">
        <v>1940</v>
      </c>
      <c r="V238" s="39" t="s">
        <v>1940</v>
      </c>
      <c r="W238" s="42" t="s">
        <v>1944</v>
      </c>
      <c r="X238" s="39">
        <v>3</v>
      </c>
      <c r="Y238" s="41">
        <f t="shared" si="55"/>
        <v>2.3333333333333335</v>
      </c>
      <c r="Z238" s="39" t="str">
        <f t="shared" si="56"/>
        <v>SEDANG</v>
      </c>
      <c r="AA238" s="42" t="str">
        <f t="shared" si="57"/>
        <v>PERBAIKAN/REHABILITASI</v>
      </c>
    </row>
    <row r="239" spans="2:29" x14ac:dyDescent="0.3">
      <c r="B239" s="39"/>
      <c r="C239" s="39"/>
      <c r="D239" s="39"/>
      <c r="E239" s="60"/>
      <c r="F239" s="70" t="s">
        <v>2282</v>
      </c>
      <c r="G239" s="68" t="s">
        <v>2283</v>
      </c>
      <c r="H239" s="68" t="s">
        <v>2509</v>
      </c>
      <c r="I239" s="68" t="s">
        <v>2510</v>
      </c>
      <c r="J239" s="39" t="s">
        <v>2492</v>
      </c>
      <c r="K239" s="39"/>
      <c r="L239" s="42"/>
      <c r="M239" s="42"/>
      <c r="N239" s="40">
        <v>24</v>
      </c>
      <c r="O239" s="40">
        <v>5.79</v>
      </c>
      <c r="P239" s="40">
        <v>12</v>
      </c>
      <c r="Q239" s="42" t="s">
        <v>2357</v>
      </c>
      <c r="R239" s="39">
        <v>2</v>
      </c>
      <c r="S239" s="42" t="s">
        <v>2362</v>
      </c>
      <c r="T239" s="39">
        <v>2</v>
      </c>
      <c r="U239" s="42" t="s">
        <v>1940</v>
      </c>
      <c r="V239" s="39" t="s">
        <v>1940</v>
      </c>
      <c r="W239" s="42" t="s">
        <v>1944</v>
      </c>
      <c r="X239" s="39">
        <v>4</v>
      </c>
      <c r="Y239" s="41">
        <f t="shared" si="55"/>
        <v>2.6666666666666665</v>
      </c>
      <c r="Z239" s="39" t="str">
        <f t="shared" si="56"/>
        <v>RUSAK RINGAN</v>
      </c>
      <c r="AA239" s="42" t="str">
        <f t="shared" si="57"/>
        <v>REHABILITASI</v>
      </c>
    </row>
    <row r="240" spans="2:29" x14ac:dyDescent="0.3">
      <c r="B240" s="39"/>
      <c r="C240" s="39"/>
      <c r="D240" s="39"/>
      <c r="E240" s="60"/>
      <c r="F240" s="70" t="s">
        <v>2493</v>
      </c>
      <c r="G240" s="68"/>
      <c r="H240" s="68" t="s">
        <v>2511</v>
      </c>
      <c r="I240" s="68" t="s">
        <v>2512</v>
      </c>
      <c r="J240" s="39" t="s">
        <v>2495</v>
      </c>
      <c r="K240" s="39"/>
      <c r="L240" s="42"/>
      <c r="M240" s="42"/>
      <c r="N240" s="40">
        <v>15</v>
      </c>
      <c r="O240" s="40">
        <v>9</v>
      </c>
      <c r="P240" s="40">
        <v>1</v>
      </c>
      <c r="Q240" s="42"/>
      <c r="R240" s="39"/>
      <c r="S240" s="42"/>
      <c r="T240" s="39"/>
      <c r="U240" s="42"/>
      <c r="V240" s="39"/>
      <c r="W240" s="42"/>
      <c r="X240" s="39"/>
      <c r="Y240" s="41"/>
      <c r="Z240" s="39"/>
      <c r="AA240" s="42"/>
    </row>
    <row r="241" spans="2:29" x14ac:dyDescent="0.3">
      <c r="B241" s="39"/>
      <c r="C241" s="39"/>
      <c r="D241" s="39"/>
      <c r="E241" s="60"/>
      <c r="F241" s="70" t="s">
        <v>2494</v>
      </c>
      <c r="G241" s="68"/>
      <c r="H241" s="68" t="s">
        <v>2513</v>
      </c>
      <c r="I241" s="68" t="s">
        <v>2514</v>
      </c>
      <c r="J241" s="39" t="s">
        <v>2496</v>
      </c>
      <c r="K241" s="39"/>
      <c r="L241" s="42"/>
      <c r="M241" s="42"/>
      <c r="N241" s="40">
        <v>13</v>
      </c>
      <c r="O241" s="40">
        <v>9</v>
      </c>
      <c r="P241" s="40">
        <v>1</v>
      </c>
      <c r="Q241" s="42"/>
      <c r="R241" s="39"/>
      <c r="S241" s="42"/>
      <c r="T241" s="39"/>
      <c r="U241" s="42"/>
      <c r="V241" s="39"/>
      <c r="W241" s="42"/>
      <c r="X241" s="39"/>
      <c r="Y241" s="41"/>
      <c r="Z241" s="39"/>
      <c r="AA241" s="42"/>
    </row>
    <row r="242" spans="2:29" x14ac:dyDescent="0.3">
      <c r="B242" s="39"/>
      <c r="C242" s="39"/>
      <c r="D242" s="39"/>
      <c r="E242" s="60"/>
      <c r="F242" s="70" t="s">
        <v>2497</v>
      </c>
      <c r="G242" s="68"/>
      <c r="H242" s="68" t="s">
        <v>2515</v>
      </c>
      <c r="I242" s="68" t="s">
        <v>2516</v>
      </c>
      <c r="J242" s="39" t="s">
        <v>2498</v>
      </c>
      <c r="K242" s="39"/>
      <c r="L242" s="42"/>
      <c r="M242" s="42"/>
      <c r="N242" s="40">
        <v>7</v>
      </c>
      <c r="O242" s="40">
        <v>0</v>
      </c>
      <c r="P242" s="40">
        <v>1</v>
      </c>
      <c r="Q242" s="42"/>
      <c r="R242" s="39"/>
      <c r="S242" s="42"/>
      <c r="T242" s="39"/>
      <c r="U242" s="42"/>
      <c r="V242" s="39"/>
      <c r="W242" s="42"/>
      <c r="X242" s="39"/>
      <c r="Y242" s="41"/>
      <c r="Z242" s="39"/>
      <c r="AA242" s="42"/>
    </row>
    <row r="243" spans="2:29" x14ac:dyDescent="0.3">
      <c r="B243" s="39"/>
      <c r="C243" s="39"/>
      <c r="D243" s="39"/>
      <c r="E243" s="60"/>
      <c r="F243" s="70" t="s">
        <v>2499</v>
      </c>
      <c r="G243" s="68"/>
      <c r="H243" s="68" t="s">
        <v>2517</v>
      </c>
      <c r="I243" s="68" t="s">
        <v>2518</v>
      </c>
      <c r="J243" s="39" t="s">
        <v>2500</v>
      </c>
      <c r="K243" s="39"/>
      <c r="L243" s="42"/>
      <c r="M243" s="42"/>
      <c r="N243" s="40">
        <v>5.5</v>
      </c>
      <c r="O243" s="40">
        <v>3.5</v>
      </c>
      <c r="P243" s="40">
        <v>1</v>
      </c>
      <c r="Q243" s="42"/>
      <c r="R243" s="39"/>
      <c r="S243" s="42"/>
      <c r="T243" s="39"/>
      <c r="U243" s="42"/>
      <c r="V243" s="39"/>
      <c r="W243" s="42"/>
      <c r="X243" s="39"/>
      <c r="Y243" s="41"/>
      <c r="Z243" s="39"/>
      <c r="AA243" s="42"/>
    </row>
    <row r="244" spans="2:29" x14ac:dyDescent="0.3">
      <c r="B244" s="43">
        <v>108</v>
      </c>
      <c r="C244" s="43">
        <v>34</v>
      </c>
      <c r="D244" s="43">
        <v>360</v>
      </c>
      <c r="E244" s="50" t="s">
        <v>2102</v>
      </c>
      <c r="F244" s="71" t="s">
        <v>2284</v>
      </c>
      <c r="G244" s="72" t="s">
        <v>2285</v>
      </c>
      <c r="H244" s="72"/>
      <c r="I244" s="72"/>
      <c r="J244" s="43"/>
      <c r="K244" s="39"/>
      <c r="L244" s="50"/>
      <c r="M244" s="50"/>
      <c r="N244" s="48">
        <v>30</v>
      </c>
      <c r="O244" s="48">
        <v>4.5999999999999996</v>
      </c>
      <c r="P244" s="48">
        <v>15</v>
      </c>
      <c r="Q244" s="50" t="s">
        <v>2357</v>
      </c>
      <c r="R244" s="39">
        <v>2</v>
      </c>
      <c r="S244" s="50" t="s">
        <v>2362</v>
      </c>
      <c r="T244" s="39">
        <v>2</v>
      </c>
      <c r="U244" s="50" t="s">
        <v>1940</v>
      </c>
      <c r="V244" s="43" t="s">
        <v>1940</v>
      </c>
      <c r="W244" s="50" t="s">
        <v>1944</v>
      </c>
      <c r="X244" s="43">
        <v>4</v>
      </c>
      <c r="Y244" s="41">
        <f t="shared" si="55"/>
        <v>2.6666666666666665</v>
      </c>
      <c r="Z244" s="39" t="str">
        <f t="shared" si="56"/>
        <v>RUSAK RINGAN</v>
      </c>
      <c r="AA244" s="42" t="str">
        <f t="shared" si="57"/>
        <v>REHABILITASI</v>
      </c>
    </row>
    <row r="245" spans="2:29" s="51" customFormat="1" x14ac:dyDescent="0.3">
      <c r="B245" s="43">
        <v>109</v>
      </c>
      <c r="C245" s="39">
        <v>34</v>
      </c>
      <c r="D245" s="39">
        <v>361</v>
      </c>
      <c r="E245" s="42" t="s">
        <v>2103</v>
      </c>
      <c r="F245" s="70"/>
      <c r="G245" s="68"/>
      <c r="H245" s="68"/>
      <c r="I245" s="68"/>
      <c r="J245" s="39"/>
      <c r="K245" s="39"/>
      <c r="L245" s="42"/>
      <c r="M245" s="42"/>
      <c r="N245" s="40"/>
      <c r="O245" s="40"/>
      <c r="P245" s="40"/>
      <c r="Q245" s="42"/>
      <c r="R245" s="39"/>
      <c r="S245" s="42"/>
      <c r="T245" s="39"/>
      <c r="U245" s="42"/>
      <c r="V245" s="39"/>
      <c r="W245" s="42"/>
      <c r="X245" s="39"/>
      <c r="Y245" s="41"/>
      <c r="Z245" s="39"/>
      <c r="AA245" s="42"/>
      <c r="AC245" s="32"/>
    </row>
    <row r="246" spans="2:29" x14ac:dyDescent="0.3">
      <c r="B246" s="43">
        <v>110</v>
      </c>
      <c r="C246" s="39">
        <v>34</v>
      </c>
      <c r="D246" s="39">
        <v>362</v>
      </c>
      <c r="E246" s="42" t="s">
        <v>2104</v>
      </c>
      <c r="F246" s="70"/>
      <c r="G246" s="68"/>
      <c r="H246" s="68"/>
      <c r="I246" s="68"/>
      <c r="J246" s="39"/>
      <c r="K246" s="39"/>
      <c r="L246" s="42"/>
      <c r="M246" s="42"/>
      <c r="N246" s="40"/>
      <c r="O246" s="40"/>
      <c r="P246" s="40"/>
      <c r="Q246" s="42"/>
      <c r="R246" s="39"/>
      <c r="S246" s="42"/>
      <c r="T246" s="39"/>
      <c r="U246" s="42"/>
      <c r="V246" s="39"/>
      <c r="W246" s="42"/>
      <c r="X246" s="39"/>
      <c r="Y246" s="41"/>
      <c r="Z246" s="39"/>
      <c r="AA246" s="42"/>
    </row>
    <row r="247" spans="2:29" s="75" customFormat="1" x14ac:dyDescent="0.3">
      <c r="B247" s="64">
        <v>111</v>
      </c>
      <c r="C247" s="64">
        <v>34</v>
      </c>
      <c r="D247" s="64">
        <v>363</v>
      </c>
      <c r="E247" s="65" t="s">
        <v>2105</v>
      </c>
      <c r="F247" s="77" t="s">
        <v>2286</v>
      </c>
      <c r="G247" s="78" t="s">
        <v>2287</v>
      </c>
      <c r="H247" s="78" t="s">
        <v>2527</v>
      </c>
      <c r="I247" s="78" t="s">
        <v>2528</v>
      </c>
      <c r="J247" s="64" t="s">
        <v>2519</v>
      </c>
      <c r="K247" s="64"/>
      <c r="L247" s="65"/>
      <c r="M247" s="65"/>
      <c r="N247" s="66">
        <v>12</v>
      </c>
      <c r="O247" s="66">
        <v>4</v>
      </c>
      <c r="P247" s="66">
        <v>8</v>
      </c>
      <c r="Q247" s="65" t="s">
        <v>2357</v>
      </c>
      <c r="R247" s="64">
        <v>2</v>
      </c>
      <c r="S247" s="65" t="s">
        <v>2362</v>
      </c>
      <c r="T247" s="64">
        <v>2</v>
      </c>
      <c r="U247" s="65" t="s">
        <v>1940</v>
      </c>
      <c r="V247" s="64">
        <v>2</v>
      </c>
      <c r="W247" s="65" t="s">
        <v>1944</v>
      </c>
      <c r="X247" s="64">
        <v>2</v>
      </c>
      <c r="Y247" s="79">
        <f>AVERAGE(R247,T247,V247,X247)</f>
        <v>2</v>
      </c>
      <c r="Z247" s="64" t="str">
        <f t="shared" si="48"/>
        <v>SEDANG</v>
      </c>
      <c r="AA247" s="65" t="str">
        <f t="shared" si="51"/>
        <v>PERBAIKAN/REHABILITASI</v>
      </c>
    </row>
    <row r="248" spans="2:29" s="75" customFormat="1" x14ac:dyDescent="0.3">
      <c r="B248" s="64"/>
      <c r="C248" s="64"/>
      <c r="D248" s="64"/>
      <c r="E248" s="65"/>
      <c r="F248" s="77"/>
      <c r="G248" s="78"/>
      <c r="H248" s="78" t="s">
        <v>2529</v>
      </c>
      <c r="I248" s="78" t="s">
        <v>2530</v>
      </c>
      <c r="J248" s="64" t="s">
        <v>2520</v>
      </c>
      <c r="K248" s="64"/>
      <c r="L248" s="65"/>
      <c r="M248" s="65"/>
      <c r="N248" s="66">
        <v>18</v>
      </c>
      <c r="O248" s="66">
        <v>4</v>
      </c>
      <c r="P248" s="66">
        <v>10</v>
      </c>
      <c r="Q248" s="65"/>
      <c r="R248" s="64"/>
      <c r="S248" s="65"/>
      <c r="T248" s="64"/>
      <c r="U248" s="65"/>
      <c r="V248" s="64"/>
      <c r="W248" s="65"/>
      <c r="X248" s="64"/>
      <c r="Y248" s="79"/>
      <c r="Z248" s="64"/>
      <c r="AA248" s="65"/>
    </row>
    <row r="249" spans="2:29" s="75" customFormat="1" x14ac:dyDescent="0.3">
      <c r="B249" s="64"/>
      <c r="C249" s="64"/>
      <c r="D249" s="64"/>
      <c r="E249" s="65"/>
      <c r="F249" s="77"/>
      <c r="G249" s="78"/>
      <c r="H249" s="78" t="s">
        <v>2531</v>
      </c>
      <c r="I249" s="78" t="s">
        <v>2532</v>
      </c>
      <c r="J249" s="64" t="s">
        <v>2521</v>
      </c>
      <c r="K249" s="64"/>
      <c r="L249" s="65"/>
      <c r="M249" s="65"/>
      <c r="N249" s="66"/>
      <c r="O249" s="66"/>
      <c r="P249" s="66"/>
      <c r="Q249" s="65"/>
      <c r="R249" s="64"/>
      <c r="S249" s="65"/>
      <c r="T249" s="64"/>
      <c r="U249" s="65"/>
      <c r="V249" s="64"/>
      <c r="W249" s="65"/>
      <c r="X249" s="64"/>
      <c r="Y249" s="79"/>
      <c r="Z249" s="64"/>
      <c r="AA249" s="65"/>
    </row>
    <row r="250" spans="2:29" s="75" customFormat="1" x14ac:dyDescent="0.3">
      <c r="B250" s="64"/>
      <c r="C250" s="64"/>
      <c r="D250" s="64"/>
      <c r="E250" s="65"/>
      <c r="F250" s="77"/>
      <c r="G250" s="78"/>
      <c r="H250" s="78" t="s">
        <v>2533</v>
      </c>
      <c r="I250" s="78" t="s">
        <v>2534</v>
      </c>
      <c r="J250" s="64" t="s">
        <v>2522</v>
      </c>
      <c r="K250" s="64"/>
      <c r="L250" s="65"/>
      <c r="M250" s="65"/>
      <c r="N250" s="66"/>
      <c r="O250" s="66"/>
      <c r="P250" s="66"/>
      <c r="Q250" s="65"/>
      <c r="R250" s="64"/>
      <c r="S250" s="65"/>
      <c r="T250" s="64"/>
      <c r="U250" s="65"/>
      <c r="V250" s="64"/>
      <c r="W250" s="65"/>
      <c r="X250" s="64"/>
      <c r="Y250" s="79"/>
      <c r="Z250" s="64"/>
      <c r="AA250" s="65"/>
    </row>
    <row r="251" spans="2:29" x14ac:dyDescent="0.3">
      <c r="B251" s="39">
        <v>112</v>
      </c>
      <c r="C251" s="39">
        <v>34</v>
      </c>
      <c r="D251" s="39">
        <v>364</v>
      </c>
      <c r="E251" s="42" t="s">
        <v>2106</v>
      </c>
      <c r="F251" s="70"/>
      <c r="G251" s="68"/>
      <c r="H251" s="68"/>
      <c r="I251" s="68"/>
      <c r="J251" s="39"/>
      <c r="K251" s="39"/>
      <c r="L251" s="42"/>
      <c r="M251" s="42"/>
      <c r="N251" s="40"/>
      <c r="O251" s="40"/>
      <c r="P251" s="40"/>
      <c r="Q251" s="42"/>
      <c r="R251" s="39"/>
      <c r="S251" s="42"/>
      <c r="T251" s="39"/>
      <c r="U251" s="42"/>
      <c r="V251" s="39"/>
      <c r="W251" s="42"/>
      <c r="X251" s="39"/>
      <c r="Y251" s="41"/>
      <c r="Z251" s="39"/>
      <c r="AA251" s="42"/>
    </row>
    <row r="252" spans="2:29" x14ac:dyDescent="0.3">
      <c r="B252" s="39">
        <v>113</v>
      </c>
      <c r="C252" s="43">
        <v>34</v>
      </c>
      <c r="D252" s="43">
        <v>365</v>
      </c>
      <c r="E252" s="50" t="s">
        <v>2107</v>
      </c>
      <c r="F252" s="71"/>
      <c r="G252" s="72"/>
      <c r="H252" s="72"/>
      <c r="I252" s="72"/>
      <c r="J252" s="43"/>
      <c r="K252" s="43"/>
      <c r="L252" s="50"/>
      <c r="M252" s="50"/>
      <c r="N252" s="48"/>
      <c r="O252" s="48"/>
      <c r="P252" s="48"/>
      <c r="Q252" s="50"/>
      <c r="R252" s="43"/>
      <c r="S252" s="50"/>
      <c r="T252" s="43"/>
      <c r="U252" s="50"/>
      <c r="V252" s="43"/>
      <c r="W252" s="50"/>
      <c r="X252" s="43"/>
      <c r="Y252" s="41"/>
      <c r="Z252" s="43"/>
      <c r="AA252" s="50"/>
    </row>
    <row r="253" spans="2:29" s="51" customFormat="1" x14ac:dyDescent="0.3">
      <c r="B253" s="39">
        <v>114</v>
      </c>
      <c r="C253" s="39">
        <v>34</v>
      </c>
      <c r="D253" s="39">
        <v>366</v>
      </c>
      <c r="E253" s="42" t="s">
        <v>2108</v>
      </c>
      <c r="F253" s="39" t="s">
        <v>2288</v>
      </c>
      <c r="G253" s="42" t="s">
        <v>2289</v>
      </c>
      <c r="H253" s="42" t="s">
        <v>2704</v>
      </c>
      <c r="I253" s="42" t="s">
        <v>2705</v>
      </c>
      <c r="J253" s="39" t="s">
        <v>2703</v>
      </c>
      <c r="K253" s="39"/>
      <c r="L253" s="39"/>
      <c r="M253" s="39"/>
      <c r="N253" s="40">
        <v>41.6</v>
      </c>
      <c r="O253" s="40">
        <v>4</v>
      </c>
      <c r="P253" s="40">
        <v>3</v>
      </c>
      <c r="Q253" s="42" t="s">
        <v>2357</v>
      </c>
      <c r="R253" s="39">
        <v>2</v>
      </c>
      <c r="S253" s="42" t="s">
        <v>2362</v>
      </c>
      <c r="T253" s="39">
        <v>2</v>
      </c>
      <c r="U253" s="42" t="s">
        <v>1940</v>
      </c>
      <c r="V253" s="39">
        <v>2</v>
      </c>
      <c r="W253" s="42" t="s">
        <v>1944</v>
      </c>
      <c r="X253" s="39">
        <v>3</v>
      </c>
      <c r="Y253" s="41">
        <f>AVERAGE(R253,T253,V253,X253)</f>
        <v>2.25</v>
      </c>
      <c r="Z253" s="39" t="str">
        <f t="shared" ref="Z253" si="58">IF(AND(Y253&gt;=0,Y253&lt;=0.5),"BAIK SEKALI",IF(AND(Y253&gt;0.6,Y253&lt;=1.5),"BAIK",IF(AND(Y253&gt;1.5,Y253&lt;=2.5),"SEDANG",IF(AND(Y253&gt;2.5,Y253&lt;=3.5),"RUSAK RINGAN",IF(AND(Y253&gt;3.6,Y253&lt;=4.5),"KRITIS",IF(AND(Y253&gt;4.6,Y253&lt;=5),"RUNTUH"))))))</f>
        <v>SEDANG</v>
      </c>
      <c r="AA253" s="42" t="str">
        <f t="shared" ref="AA253" si="59">IF(AND(Y253&gt;=0,Y253&lt;=0.5),"PEMELIHARAAN RUTIN",IF(AND(Y253&gt;0.06,Y253&lt;=1.5),"PEMELIHARAAN RUTIN *)",IF(AND(Y253&gt;1.5,Y253&lt;=2.5),"PERBAIKAN/REHABILITASI",IF(AND(Y253&gt;2.5,Y253&lt;=3.5),"REHABILITASI",IF(AND(Y253&gt;3.5,Y253&lt;=4.5),"PENGGANTIAN",IF(AND(Y253&gt;4.6,Y253&lt;=5),"PEMBANGUNAN JEMBATAN BARU",0))))))</f>
        <v>PERBAIKAN/REHABILITASI</v>
      </c>
      <c r="AC253" s="32"/>
    </row>
    <row r="254" spans="2:29" x14ac:dyDescent="0.3">
      <c r="B254" s="39">
        <v>115</v>
      </c>
      <c r="C254" s="39">
        <v>34</v>
      </c>
      <c r="D254" s="39">
        <v>367</v>
      </c>
      <c r="E254" s="42" t="s">
        <v>2109</v>
      </c>
      <c r="F254" s="39" t="s">
        <v>2290</v>
      </c>
      <c r="G254" s="42" t="s">
        <v>2291</v>
      </c>
      <c r="H254" s="42" t="s">
        <v>2711</v>
      </c>
      <c r="I254" s="42" t="s">
        <v>2712</v>
      </c>
      <c r="J254" s="39" t="s">
        <v>2383</v>
      </c>
      <c r="K254" s="39"/>
      <c r="L254" s="39"/>
      <c r="M254" s="39"/>
      <c r="N254" s="40">
        <v>10</v>
      </c>
      <c r="O254" s="40">
        <v>3</v>
      </c>
      <c r="P254" s="40">
        <v>3</v>
      </c>
      <c r="Q254" s="42" t="s">
        <v>2357</v>
      </c>
      <c r="R254" s="39">
        <v>2</v>
      </c>
      <c r="S254" s="42" t="s">
        <v>2362</v>
      </c>
      <c r="T254" s="39">
        <v>2</v>
      </c>
      <c r="U254" s="42" t="s">
        <v>1940</v>
      </c>
      <c r="V254" s="39">
        <v>2</v>
      </c>
      <c r="W254" s="42" t="s">
        <v>1944</v>
      </c>
      <c r="X254" s="39">
        <v>3</v>
      </c>
      <c r="Y254" s="41">
        <f t="shared" ref="Y254:Y257" si="60">AVERAGE(R254,T254,V254,X254)</f>
        <v>2.25</v>
      </c>
      <c r="Z254" s="39" t="str">
        <f t="shared" ref="Z254:Z257" si="61">IF(AND(Y254&gt;=0,Y254&lt;=0.5),"BAIK SEKALI",IF(AND(Y254&gt;0.6,Y254&lt;=1.5),"BAIK",IF(AND(Y254&gt;1.5,Y254&lt;=2.5),"SEDANG",IF(AND(Y254&gt;2.5,Y254&lt;=3.5),"RUSAK RINGAN",IF(AND(Y254&gt;3.6,Y254&lt;=4.5),"KRITIS",IF(AND(Y254&gt;4.6,Y254&lt;=5),"RUNTUH"))))))</f>
        <v>SEDANG</v>
      </c>
      <c r="AA254" s="42" t="str">
        <f t="shared" ref="AA254:AA257" si="62">IF(AND(Y254&gt;=0,Y254&lt;=0.5),"PEMELIHARAAN RUTIN",IF(AND(Y254&gt;0.06,Y254&lt;=1.5),"PEMELIHARAAN RUTIN *)",IF(AND(Y254&gt;1.5,Y254&lt;=2.5),"PERBAIKAN/REHABILITASI",IF(AND(Y254&gt;2.5,Y254&lt;=3.5),"REHABILITASI",IF(AND(Y254&gt;3.5,Y254&lt;=4.5),"PENGGANTIAN",IF(AND(Y254&gt;4.6,Y254&lt;=5),"PEMBANGUNAN JEMBATAN BARU",0))))))</f>
        <v>PERBAIKAN/REHABILITASI</v>
      </c>
    </row>
    <row r="255" spans="2:29" x14ac:dyDescent="0.3">
      <c r="B255" s="39"/>
      <c r="C255" s="39"/>
      <c r="D255" s="39"/>
      <c r="E255" s="42"/>
      <c r="F255" s="39" t="s">
        <v>2292</v>
      </c>
      <c r="G255" s="42" t="s">
        <v>2293</v>
      </c>
      <c r="H255" s="42" t="s">
        <v>2713</v>
      </c>
      <c r="I255" s="42" t="s">
        <v>2714</v>
      </c>
      <c r="J255" s="39" t="s">
        <v>2706</v>
      </c>
      <c r="K255" s="39"/>
      <c r="L255" s="39"/>
      <c r="M255" s="39"/>
      <c r="N255" s="40">
        <v>18</v>
      </c>
      <c r="O255" s="40">
        <v>3.5</v>
      </c>
      <c r="P255" s="40">
        <v>3</v>
      </c>
      <c r="Q255" s="42" t="s">
        <v>2357</v>
      </c>
      <c r="R255" s="39">
        <v>3</v>
      </c>
      <c r="S255" s="42" t="s">
        <v>2362</v>
      </c>
      <c r="T255" s="39">
        <v>2</v>
      </c>
      <c r="U255" s="42" t="s">
        <v>1940</v>
      </c>
      <c r="V255" s="39">
        <v>2</v>
      </c>
      <c r="W255" s="42" t="s">
        <v>1944</v>
      </c>
      <c r="X255" s="39">
        <v>2</v>
      </c>
      <c r="Y255" s="41">
        <f t="shared" si="60"/>
        <v>2.25</v>
      </c>
      <c r="Z255" s="39" t="str">
        <f t="shared" si="61"/>
        <v>SEDANG</v>
      </c>
      <c r="AA255" s="42" t="str">
        <f t="shared" si="62"/>
        <v>PERBAIKAN/REHABILITASI</v>
      </c>
    </row>
    <row r="256" spans="2:29" x14ac:dyDescent="0.3">
      <c r="B256" s="39"/>
      <c r="C256" s="39"/>
      <c r="D256" s="39"/>
      <c r="E256" s="42"/>
      <c r="F256" s="39" t="s">
        <v>2294</v>
      </c>
      <c r="G256" s="42" t="s">
        <v>2295</v>
      </c>
      <c r="H256" s="42" t="s">
        <v>2715</v>
      </c>
      <c r="I256" s="42" t="s">
        <v>2716</v>
      </c>
      <c r="J256" s="39" t="s">
        <v>2708</v>
      </c>
      <c r="K256" s="39"/>
      <c r="L256" s="39"/>
      <c r="M256" s="39"/>
      <c r="N256" s="40">
        <v>9.5</v>
      </c>
      <c r="O256" s="40">
        <v>5</v>
      </c>
      <c r="P256" s="40">
        <v>3</v>
      </c>
      <c r="Q256" s="42" t="s">
        <v>2359</v>
      </c>
      <c r="R256" s="39">
        <v>5</v>
      </c>
      <c r="S256" s="42" t="s">
        <v>1940</v>
      </c>
      <c r="T256" s="39">
        <v>5</v>
      </c>
      <c r="U256" s="42" t="s">
        <v>1940</v>
      </c>
      <c r="V256" s="39">
        <v>5</v>
      </c>
      <c r="W256" s="42" t="s">
        <v>1940</v>
      </c>
      <c r="X256" s="39">
        <v>5</v>
      </c>
      <c r="Y256" s="41">
        <f t="shared" si="60"/>
        <v>5</v>
      </c>
      <c r="Z256" s="39" t="str">
        <f t="shared" si="61"/>
        <v>RUNTUH</v>
      </c>
      <c r="AA256" s="42" t="str">
        <f t="shared" si="62"/>
        <v>PEMBANGUNAN JEMBATAN BARU</v>
      </c>
    </row>
    <row r="257" spans="2:27" x14ac:dyDescent="0.3">
      <c r="B257" s="39"/>
      <c r="C257" s="39"/>
      <c r="D257" s="39"/>
      <c r="E257" s="42"/>
      <c r="F257" s="39" t="s">
        <v>2296</v>
      </c>
      <c r="G257" s="42" t="s">
        <v>2297</v>
      </c>
      <c r="H257" s="42" t="s">
        <v>2709</v>
      </c>
      <c r="I257" s="42" t="s">
        <v>2710</v>
      </c>
      <c r="J257" s="39" t="s">
        <v>2707</v>
      </c>
      <c r="K257" s="39"/>
      <c r="L257" s="39"/>
      <c r="M257" s="39"/>
      <c r="N257" s="40">
        <v>53</v>
      </c>
      <c r="O257" s="40">
        <v>8</v>
      </c>
      <c r="P257" s="40">
        <v>1</v>
      </c>
      <c r="Q257" s="42" t="s">
        <v>2357</v>
      </c>
      <c r="R257" s="39">
        <v>4</v>
      </c>
      <c r="S257" s="42" t="s">
        <v>2362</v>
      </c>
      <c r="T257" s="39">
        <v>3</v>
      </c>
      <c r="U257" s="42" t="s">
        <v>1940</v>
      </c>
      <c r="V257" s="39">
        <v>3</v>
      </c>
      <c r="W257" s="42" t="s">
        <v>1944</v>
      </c>
      <c r="X257" s="39">
        <v>5</v>
      </c>
      <c r="Y257" s="41">
        <f t="shared" si="60"/>
        <v>3.75</v>
      </c>
      <c r="Z257" s="39" t="str">
        <f t="shared" si="61"/>
        <v>KRITIS</v>
      </c>
      <c r="AA257" s="42" t="str">
        <f t="shared" si="62"/>
        <v>PENGGANTIAN</v>
      </c>
    </row>
    <row r="258" spans="2:27" x14ac:dyDescent="0.3">
      <c r="B258" s="39">
        <v>116</v>
      </c>
      <c r="C258" s="39">
        <v>34</v>
      </c>
      <c r="D258" s="39">
        <v>368</v>
      </c>
      <c r="E258" s="42" t="s">
        <v>2110</v>
      </c>
      <c r="F258" s="39"/>
      <c r="G258" s="42"/>
      <c r="H258" s="42"/>
      <c r="I258" s="42"/>
      <c r="J258" s="39"/>
      <c r="K258" s="39"/>
      <c r="L258" s="39"/>
      <c r="M258" s="39"/>
      <c r="N258" s="40"/>
      <c r="O258" s="40"/>
      <c r="P258" s="40"/>
      <c r="Q258" s="42"/>
      <c r="R258" s="39"/>
      <c r="S258" s="42"/>
      <c r="T258" s="39"/>
      <c r="U258" s="42"/>
      <c r="V258" s="39"/>
      <c r="W258" s="42"/>
      <c r="X258" s="39"/>
      <c r="Y258" s="41"/>
      <c r="Z258" s="39"/>
      <c r="AA258" s="39"/>
    </row>
    <row r="259" spans="2:27" x14ac:dyDescent="0.3">
      <c r="B259" s="39">
        <v>117</v>
      </c>
      <c r="C259" s="39">
        <v>34</v>
      </c>
      <c r="D259" s="39">
        <v>369</v>
      </c>
      <c r="E259" s="42" t="s">
        <v>2111</v>
      </c>
      <c r="F259" s="39"/>
      <c r="G259" s="42"/>
      <c r="H259" s="42"/>
      <c r="I259" s="42"/>
      <c r="J259" s="39"/>
      <c r="K259" s="39"/>
      <c r="L259" s="39"/>
      <c r="M259" s="39"/>
      <c r="N259" s="40"/>
      <c r="O259" s="40"/>
      <c r="P259" s="40"/>
      <c r="Q259" s="42"/>
      <c r="R259" s="39"/>
      <c r="S259" s="42"/>
      <c r="T259" s="39"/>
      <c r="U259" s="42"/>
      <c r="V259" s="39"/>
      <c r="W259" s="42"/>
      <c r="X259" s="39"/>
      <c r="Y259" s="41"/>
      <c r="Z259" s="39"/>
      <c r="AA259" s="39"/>
    </row>
    <row r="260" spans="2:27" x14ac:dyDescent="0.3">
      <c r="B260" s="39">
        <v>118</v>
      </c>
      <c r="C260" s="39">
        <v>34</v>
      </c>
      <c r="D260" s="39">
        <v>370</v>
      </c>
      <c r="E260" s="42" t="s">
        <v>2112</v>
      </c>
      <c r="F260" s="39"/>
      <c r="G260" s="42"/>
      <c r="H260" s="42"/>
      <c r="I260" s="42"/>
      <c r="J260" s="39"/>
      <c r="K260" s="39"/>
      <c r="L260" s="39"/>
      <c r="M260" s="39"/>
      <c r="N260" s="40"/>
      <c r="O260" s="40"/>
      <c r="P260" s="40"/>
      <c r="Q260" s="42"/>
      <c r="R260" s="39"/>
      <c r="S260" s="42"/>
      <c r="T260" s="39"/>
      <c r="U260" s="42"/>
      <c r="V260" s="39"/>
      <c r="W260" s="42"/>
      <c r="X260" s="39"/>
      <c r="Y260" s="41"/>
      <c r="Z260" s="39"/>
      <c r="AA260" s="39"/>
    </row>
    <row r="261" spans="2:27" x14ac:dyDescent="0.3">
      <c r="B261" s="39">
        <v>119</v>
      </c>
      <c r="C261" s="39">
        <v>34</v>
      </c>
      <c r="D261" s="39">
        <v>371</v>
      </c>
      <c r="E261" s="42" t="s">
        <v>2113</v>
      </c>
      <c r="F261" s="39" t="s">
        <v>2298</v>
      </c>
      <c r="G261" s="42" t="s">
        <v>2299</v>
      </c>
      <c r="H261" s="42" t="s">
        <v>2727</v>
      </c>
      <c r="I261" s="42" t="s">
        <v>2728</v>
      </c>
      <c r="J261" s="39" t="s">
        <v>2719</v>
      </c>
      <c r="K261" s="39"/>
      <c r="L261" s="39"/>
      <c r="M261" s="39"/>
      <c r="N261" s="40">
        <v>3.8</v>
      </c>
      <c r="O261" s="40">
        <v>3.8</v>
      </c>
      <c r="P261" s="40">
        <v>2</v>
      </c>
      <c r="Q261" s="42" t="s">
        <v>2357</v>
      </c>
      <c r="R261" s="39">
        <v>3</v>
      </c>
      <c r="S261" s="42" t="s">
        <v>2362</v>
      </c>
      <c r="T261" s="39">
        <v>3</v>
      </c>
      <c r="U261" s="42" t="s">
        <v>1940</v>
      </c>
      <c r="V261" s="39" t="s">
        <v>1940</v>
      </c>
      <c r="W261" s="42" t="s">
        <v>1944</v>
      </c>
      <c r="X261" s="39">
        <v>3</v>
      </c>
      <c r="Y261" s="41">
        <f t="shared" ref="Y261" si="63">AVERAGE(R261,T261,V261,X261)</f>
        <v>3</v>
      </c>
      <c r="Z261" s="39" t="str">
        <f t="shared" ref="Z261" si="64">IF(AND(Y261&gt;=0,Y261&lt;=0.5),"BAIK SEKALI",IF(AND(Y261&gt;0.6,Y261&lt;=1.5),"BAIK",IF(AND(Y261&gt;1.5,Y261&lt;=2.5),"SEDANG",IF(AND(Y261&gt;2.5,Y261&lt;=3.5),"RUSAK RINGAN",IF(AND(Y261&gt;3.6,Y261&lt;=4.5),"KRITIS",IF(AND(Y261&gt;4.6,Y261&lt;=5),"RUNTUH"))))))</f>
        <v>RUSAK RINGAN</v>
      </c>
      <c r="AA261" s="42" t="str">
        <f t="shared" ref="AA261" si="65">IF(AND(Y261&gt;=0,Y261&lt;=0.5),"PEMELIHARAAN RUTIN",IF(AND(Y261&gt;0.06,Y261&lt;=1.5),"PEMELIHARAAN RUTIN *)",IF(AND(Y261&gt;1.5,Y261&lt;=2.5),"PERBAIKAN/REHABILITASI",IF(AND(Y261&gt;2.5,Y261&lt;=3.5),"REHABILITASI",IF(AND(Y261&gt;3.5,Y261&lt;=4.5),"PENGGANTIAN",IF(AND(Y261&gt;4.6,Y261&lt;=5),"PEMBANGUNAN JEMBATAN BARU",0))))))</f>
        <v>REHABILITASI</v>
      </c>
    </row>
    <row r="262" spans="2:27" x14ac:dyDescent="0.3">
      <c r="B262" s="39"/>
      <c r="C262" s="39"/>
      <c r="D262" s="39"/>
      <c r="E262" s="42"/>
      <c r="F262" s="39" t="s">
        <v>2300</v>
      </c>
      <c r="G262" s="42" t="s">
        <v>2301</v>
      </c>
      <c r="H262" s="42" t="s">
        <v>2729</v>
      </c>
      <c r="I262" s="42" t="s">
        <v>2730</v>
      </c>
      <c r="J262" s="39" t="s">
        <v>2720</v>
      </c>
      <c r="K262" s="39"/>
      <c r="L262" s="39"/>
      <c r="M262" s="39"/>
      <c r="N262" s="40">
        <v>18.100000000000001</v>
      </c>
      <c r="O262" s="40">
        <v>4.5999999999999996</v>
      </c>
      <c r="P262" s="40">
        <v>9</v>
      </c>
      <c r="Q262" s="42" t="s">
        <v>2357</v>
      </c>
      <c r="R262" s="39">
        <v>3</v>
      </c>
      <c r="S262" s="42" t="s">
        <v>2362</v>
      </c>
      <c r="T262" s="39">
        <v>3</v>
      </c>
      <c r="U262" s="42" t="s">
        <v>1940</v>
      </c>
      <c r="V262" s="39" t="s">
        <v>1940</v>
      </c>
      <c r="W262" s="42" t="s">
        <v>1944</v>
      </c>
      <c r="X262" s="39">
        <v>3</v>
      </c>
      <c r="Y262" s="41">
        <f t="shared" ref="Y262:Y268" si="66">AVERAGE(R262,T262,V262,X262)</f>
        <v>3</v>
      </c>
      <c r="Z262" s="39" t="str">
        <f t="shared" ref="Z262:Z268" si="67">IF(AND(Y262&gt;=0,Y262&lt;=0.5),"BAIK SEKALI",IF(AND(Y262&gt;0.6,Y262&lt;=1.5),"BAIK",IF(AND(Y262&gt;1.5,Y262&lt;=2.5),"SEDANG",IF(AND(Y262&gt;2.5,Y262&lt;=3.5),"RUSAK RINGAN",IF(AND(Y262&gt;3.6,Y262&lt;=4.5),"KRITIS",IF(AND(Y262&gt;4.6,Y262&lt;=5),"RUNTUH"))))))</f>
        <v>RUSAK RINGAN</v>
      </c>
      <c r="AA262" s="42" t="str">
        <f t="shared" ref="AA262:AA268" si="68">IF(AND(Y262&gt;=0,Y262&lt;=0.5),"PEMELIHARAAN RUTIN",IF(AND(Y262&gt;0.06,Y262&lt;=1.5),"PEMELIHARAAN RUTIN *)",IF(AND(Y262&gt;1.5,Y262&lt;=2.5),"PERBAIKAN/REHABILITASI",IF(AND(Y262&gt;2.5,Y262&lt;=3.5),"REHABILITASI",IF(AND(Y262&gt;3.5,Y262&lt;=4.5),"PENGGANTIAN",IF(AND(Y262&gt;4.6,Y262&lt;=5),"PEMBANGUNAN JEMBATAN BARU",0))))))</f>
        <v>REHABILITASI</v>
      </c>
    </row>
    <row r="263" spans="2:27" x14ac:dyDescent="0.3">
      <c r="B263" s="39"/>
      <c r="C263" s="39"/>
      <c r="D263" s="39"/>
      <c r="E263" s="42"/>
      <c r="F263" s="39" t="s">
        <v>2302</v>
      </c>
      <c r="G263" s="42" t="s">
        <v>2303</v>
      </c>
      <c r="H263" s="42" t="s">
        <v>2731</v>
      </c>
      <c r="I263" s="42" t="s">
        <v>2732</v>
      </c>
      <c r="J263" s="39" t="s">
        <v>2721</v>
      </c>
      <c r="K263" s="39"/>
      <c r="L263" s="39"/>
      <c r="M263" s="39"/>
      <c r="N263" s="40">
        <v>4</v>
      </c>
      <c r="O263" s="40">
        <v>6</v>
      </c>
      <c r="P263" s="40">
        <v>2</v>
      </c>
      <c r="Q263" s="42" t="s">
        <v>2357</v>
      </c>
      <c r="R263" s="39">
        <v>3</v>
      </c>
      <c r="S263" s="42" t="s">
        <v>2362</v>
      </c>
      <c r="T263" s="39">
        <v>3</v>
      </c>
      <c r="U263" s="42" t="s">
        <v>1940</v>
      </c>
      <c r="V263" s="39" t="s">
        <v>1940</v>
      </c>
      <c r="W263" s="42" t="s">
        <v>1944</v>
      </c>
      <c r="X263" s="39">
        <v>3</v>
      </c>
      <c r="Y263" s="41">
        <f t="shared" si="66"/>
        <v>3</v>
      </c>
      <c r="Z263" s="39" t="str">
        <f t="shared" si="67"/>
        <v>RUSAK RINGAN</v>
      </c>
      <c r="AA263" s="42" t="str">
        <f t="shared" si="68"/>
        <v>REHABILITASI</v>
      </c>
    </row>
    <row r="264" spans="2:27" x14ac:dyDescent="0.3">
      <c r="B264" s="39"/>
      <c r="C264" s="39"/>
      <c r="D264" s="39"/>
      <c r="E264" s="42"/>
      <c r="F264" s="39" t="s">
        <v>2304</v>
      </c>
      <c r="G264" s="42" t="s">
        <v>2305</v>
      </c>
      <c r="H264" s="42" t="s">
        <v>2731</v>
      </c>
      <c r="I264" s="42" t="s">
        <v>2732</v>
      </c>
      <c r="J264" s="39" t="s">
        <v>2722</v>
      </c>
      <c r="K264" s="39"/>
      <c r="L264" s="39"/>
      <c r="M264" s="39"/>
      <c r="N264" s="40">
        <v>8.5</v>
      </c>
      <c r="O264" s="40">
        <v>4</v>
      </c>
      <c r="P264" s="40">
        <v>3</v>
      </c>
      <c r="Q264" s="42" t="s">
        <v>2357</v>
      </c>
      <c r="R264" s="39">
        <v>4</v>
      </c>
      <c r="S264" s="42" t="s">
        <v>2362</v>
      </c>
      <c r="T264" s="39">
        <v>4</v>
      </c>
      <c r="U264" s="42" t="s">
        <v>1940</v>
      </c>
      <c r="V264" s="39" t="s">
        <v>1940</v>
      </c>
      <c r="W264" s="42" t="s">
        <v>1944</v>
      </c>
      <c r="X264" s="39">
        <v>4</v>
      </c>
      <c r="Y264" s="41">
        <f t="shared" si="66"/>
        <v>4</v>
      </c>
      <c r="Z264" s="39" t="str">
        <f t="shared" si="67"/>
        <v>KRITIS</v>
      </c>
      <c r="AA264" s="42" t="str">
        <f t="shared" si="68"/>
        <v>PENGGANTIAN</v>
      </c>
    </row>
    <row r="265" spans="2:27" x14ac:dyDescent="0.3">
      <c r="B265" s="39"/>
      <c r="C265" s="39"/>
      <c r="D265" s="39"/>
      <c r="E265" s="42"/>
      <c r="F265" s="39" t="s">
        <v>2306</v>
      </c>
      <c r="G265" s="42" t="s">
        <v>2307</v>
      </c>
      <c r="H265" s="42" t="s">
        <v>2733</v>
      </c>
      <c r="I265" s="42" t="s">
        <v>2734</v>
      </c>
      <c r="J265" s="39" t="s">
        <v>2723</v>
      </c>
      <c r="K265" s="39"/>
      <c r="L265" s="39"/>
      <c r="M265" s="39"/>
      <c r="N265" s="40">
        <v>10.8</v>
      </c>
      <c r="O265" s="40">
        <v>3</v>
      </c>
      <c r="P265" s="40">
        <v>1</v>
      </c>
      <c r="Q265" s="42" t="s">
        <v>2357</v>
      </c>
      <c r="R265" s="39">
        <v>3</v>
      </c>
      <c r="S265" s="42" t="s">
        <v>2362</v>
      </c>
      <c r="T265" s="39">
        <v>3</v>
      </c>
      <c r="U265" s="42" t="s">
        <v>1940</v>
      </c>
      <c r="V265" s="39" t="s">
        <v>1940</v>
      </c>
      <c r="W265" s="42" t="s">
        <v>1944</v>
      </c>
      <c r="X265" s="39">
        <v>3</v>
      </c>
      <c r="Y265" s="41">
        <f t="shared" si="66"/>
        <v>3</v>
      </c>
      <c r="Z265" s="39" t="str">
        <f t="shared" si="67"/>
        <v>RUSAK RINGAN</v>
      </c>
      <c r="AA265" s="42" t="str">
        <f t="shared" si="68"/>
        <v>REHABILITASI</v>
      </c>
    </row>
    <row r="266" spans="2:27" x14ac:dyDescent="0.3">
      <c r="B266" s="39"/>
      <c r="C266" s="39"/>
      <c r="D266" s="39"/>
      <c r="E266" s="42"/>
      <c r="F266" s="39" t="s">
        <v>2308</v>
      </c>
      <c r="G266" s="42" t="s">
        <v>2309</v>
      </c>
      <c r="H266" s="42" t="s">
        <v>2735</v>
      </c>
      <c r="I266" s="42" t="s">
        <v>2736</v>
      </c>
      <c r="J266" s="39" t="s">
        <v>2724</v>
      </c>
      <c r="K266" s="39"/>
      <c r="L266" s="39"/>
      <c r="M266" s="39"/>
      <c r="N266" s="40">
        <v>12</v>
      </c>
      <c r="O266" s="40">
        <v>5</v>
      </c>
      <c r="P266" s="40">
        <v>3</v>
      </c>
      <c r="Q266" s="42" t="s">
        <v>2357</v>
      </c>
      <c r="R266" s="39">
        <v>2</v>
      </c>
      <c r="S266" s="42" t="s">
        <v>2362</v>
      </c>
      <c r="T266" s="39">
        <v>2</v>
      </c>
      <c r="U266" s="42" t="s">
        <v>1940</v>
      </c>
      <c r="V266" s="39" t="s">
        <v>1940</v>
      </c>
      <c r="W266" s="42" t="s">
        <v>1944</v>
      </c>
      <c r="X266" s="39">
        <v>2</v>
      </c>
      <c r="Y266" s="41">
        <f t="shared" si="66"/>
        <v>2</v>
      </c>
      <c r="Z266" s="39" t="str">
        <f t="shared" si="67"/>
        <v>SEDANG</v>
      </c>
      <c r="AA266" s="42" t="str">
        <f t="shared" si="68"/>
        <v>PERBAIKAN/REHABILITASI</v>
      </c>
    </row>
    <row r="267" spans="2:27" x14ac:dyDescent="0.3">
      <c r="B267" s="39"/>
      <c r="C267" s="39"/>
      <c r="D267" s="39"/>
      <c r="E267" s="42"/>
      <c r="F267" s="39" t="s">
        <v>2310</v>
      </c>
      <c r="G267" s="42" t="s">
        <v>2717</v>
      </c>
      <c r="H267" s="42" t="s">
        <v>2737</v>
      </c>
      <c r="I267" s="42" t="s">
        <v>2738</v>
      </c>
      <c r="J267" s="39" t="s">
        <v>2725</v>
      </c>
      <c r="K267" s="39"/>
      <c r="L267" s="39"/>
      <c r="M267" s="39"/>
      <c r="N267" s="40">
        <v>5</v>
      </c>
      <c r="O267" s="40">
        <v>5</v>
      </c>
      <c r="P267" s="40">
        <v>2</v>
      </c>
      <c r="Q267" s="42" t="s">
        <v>2357</v>
      </c>
      <c r="R267" s="39">
        <v>3</v>
      </c>
      <c r="S267" s="42" t="s">
        <v>2362</v>
      </c>
      <c r="T267" s="39">
        <v>3</v>
      </c>
      <c r="U267" s="42" t="s">
        <v>1940</v>
      </c>
      <c r="V267" s="39" t="s">
        <v>1940</v>
      </c>
      <c r="W267" s="42" t="s">
        <v>1944</v>
      </c>
      <c r="X267" s="39">
        <v>3</v>
      </c>
      <c r="Y267" s="41">
        <f t="shared" si="66"/>
        <v>3</v>
      </c>
      <c r="Z267" s="39" t="str">
        <f t="shared" si="67"/>
        <v>RUSAK RINGAN</v>
      </c>
      <c r="AA267" s="42" t="str">
        <f t="shared" si="68"/>
        <v>REHABILITASI</v>
      </c>
    </row>
    <row r="268" spans="2:27" x14ac:dyDescent="0.3">
      <c r="B268" s="39"/>
      <c r="C268" s="39"/>
      <c r="D268" s="39"/>
      <c r="E268" s="42"/>
      <c r="F268" s="39" t="s">
        <v>2311</v>
      </c>
      <c r="G268" s="42" t="s">
        <v>2718</v>
      </c>
      <c r="H268" s="42" t="s">
        <v>2739</v>
      </c>
      <c r="I268" s="42" t="s">
        <v>2740</v>
      </c>
      <c r="J268" s="39" t="s">
        <v>2726</v>
      </c>
      <c r="K268" s="39"/>
      <c r="L268" s="39"/>
      <c r="M268" s="39"/>
      <c r="N268" s="40">
        <v>55</v>
      </c>
      <c r="O268" s="40">
        <v>4</v>
      </c>
      <c r="P268" s="40">
        <v>3</v>
      </c>
      <c r="Q268" s="42" t="s">
        <v>2357</v>
      </c>
      <c r="R268" s="39">
        <v>1</v>
      </c>
      <c r="S268" s="42" t="s">
        <v>2362</v>
      </c>
      <c r="T268" s="39">
        <v>1</v>
      </c>
      <c r="U268" s="42" t="s">
        <v>1940</v>
      </c>
      <c r="V268" s="39" t="s">
        <v>1940</v>
      </c>
      <c r="W268" s="42" t="s">
        <v>1944</v>
      </c>
      <c r="X268" s="39">
        <v>1</v>
      </c>
      <c r="Y268" s="41">
        <f t="shared" si="66"/>
        <v>1</v>
      </c>
      <c r="Z268" s="39" t="str">
        <f t="shared" si="67"/>
        <v>BAIK</v>
      </c>
      <c r="AA268" s="42" t="str">
        <f t="shared" si="68"/>
        <v>PEMELIHARAAN RUTIN *)</v>
      </c>
    </row>
    <row r="269" spans="2:27" x14ac:dyDescent="0.3">
      <c r="B269" s="39">
        <v>120</v>
      </c>
      <c r="C269" s="39">
        <v>34</v>
      </c>
      <c r="D269" s="39">
        <v>372</v>
      </c>
      <c r="E269" s="42" t="s">
        <v>2114</v>
      </c>
      <c r="F269" s="39"/>
      <c r="G269" s="42"/>
      <c r="H269" s="42"/>
      <c r="I269" s="42"/>
      <c r="J269" s="39"/>
      <c r="K269" s="39"/>
      <c r="L269" s="39"/>
      <c r="M269" s="39"/>
      <c r="N269" s="40"/>
      <c r="O269" s="40"/>
      <c r="P269" s="40"/>
      <c r="Q269" s="42"/>
      <c r="R269" s="39"/>
      <c r="S269" s="42"/>
      <c r="T269" s="39"/>
      <c r="U269" s="42"/>
      <c r="V269" s="39"/>
      <c r="W269" s="42"/>
      <c r="X269" s="39"/>
      <c r="Y269" s="41"/>
      <c r="Z269" s="39"/>
      <c r="AA269" s="39"/>
    </row>
    <row r="270" spans="2:27" x14ac:dyDescent="0.3">
      <c r="B270" s="39">
        <v>121</v>
      </c>
      <c r="C270" s="39">
        <v>34</v>
      </c>
      <c r="D270" s="39">
        <v>373</v>
      </c>
      <c r="E270" s="42" t="s">
        <v>2115</v>
      </c>
      <c r="F270" s="39"/>
      <c r="G270" s="42"/>
      <c r="H270" s="42"/>
      <c r="I270" s="42"/>
      <c r="J270" s="39"/>
      <c r="K270" s="39"/>
      <c r="L270" s="39"/>
      <c r="M270" s="39"/>
      <c r="N270" s="40"/>
      <c r="O270" s="40"/>
      <c r="P270" s="40"/>
      <c r="Q270" s="42"/>
      <c r="R270" s="39"/>
      <c r="S270" s="42"/>
      <c r="T270" s="39"/>
      <c r="U270" s="42"/>
      <c r="V270" s="39"/>
      <c r="W270" s="42"/>
      <c r="X270" s="39"/>
      <c r="Y270" s="41"/>
      <c r="Z270" s="39"/>
      <c r="AA270" s="39"/>
    </row>
    <row r="271" spans="2:27" x14ac:dyDescent="0.3">
      <c r="B271" s="39">
        <v>122</v>
      </c>
      <c r="C271" s="39">
        <v>34</v>
      </c>
      <c r="D271" s="39">
        <v>374</v>
      </c>
      <c r="E271" s="42" t="s">
        <v>2116</v>
      </c>
      <c r="F271" s="39"/>
      <c r="G271" s="42"/>
      <c r="H271" s="42"/>
      <c r="I271" s="42"/>
      <c r="J271" s="39"/>
      <c r="K271" s="39"/>
      <c r="L271" s="39"/>
      <c r="M271" s="39"/>
      <c r="N271" s="40"/>
      <c r="O271" s="40"/>
      <c r="P271" s="40"/>
      <c r="Q271" s="42"/>
      <c r="R271" s="39"/>
      <c r="S271" s="42"/>
      <c r="T271" s="39"/>
      <c r="U271" s="42"/>
      <c r="V271" s="39"/>
      <c r="W271" s="42"/>
      <c r="X271" s="39"/>
      <c r="Y271" s="41"/>
      <c r="Z271" s="39"/>
      <c r="AA271" s="39"/>
    </row>
    <row r="272" spans="2:27" x14ac:dyDescent="0.3">
      <c r="B272" s="39">
        <v>123</v>
      </c>
      <c r="C272" s="39">
        <v>34</v>
      </c>
      <c r="D272" s="39">
        <v>375</v>
      </c>
      <c r="E272" s="42" t="s">
        <v>2117</v>
      </c>
      <c r="F272" s="39" t="s">
        <v>2312</v>
      </c>
      <c r="G272" s="42" t="s">
        <v>2313</v>
      </c>
      <c r="H272" s="42" t="s">
        <v>2541</v>
      </c>
      <c r="I272" s="42" t="s">
        <v>2542</v>
      </c>
      <c r="J272" s="39" t="s">
        <v>2535</v>
      </c>
      <c r="K272" s="39"/>
      <c r="L272" s="39"/>
      <c r="M272" s="39"/>
      <c r="N272" s="40">
        <v>14.5</v>
      </c>
      <c r="O272" s="40">
        <v>6.2</v>
      </c>
      <c r="P272" s="40">
        <v>1</v>
      </c>
      <c r="Q272" s="42" t="s">
        <v>2359</v>
      </c>
      <c r="R272" s="39">
        <v>3</v>
      </c>
      <c r="S272" s="42" t="s">
        <v>2373</v>
      </c>
      <c r="T272" s="39">
        <v>3</v>
      </c>
      <c r="U272" s="42" t="s">
        <v>1940</v>
      </c>
      <c r="V272" s="39">
        <v>3</v>
      </c>
      <c r="W272" s="42" t="s">
        <v>1944</v>
      </c>
      <c r="X272" s="39">
        <v>3</v>
      </c>
      <c r="Y272" s="41">
        <f t="shared" ref="Y272:Y277" si="69">AVERAGE(R272,T272,V272,X272)</f>
        <v>3</v>
      </c>
      <c r="Z272" s="39" t="str">
        <f t="shared" ref="Z272" si="70">IF(AND(Y272&gt;=0,Y272&lt;=0.5),"BAIK SEKALI",IF(AND(Y272&gt;0.6,Y272&lt;=1.5),"BAIK",IF(AND(Y272&gt;1.5,Y272&lt;=2.5),"SEDANG",IF(AND(Y272&gt;2.5,Y272&lt;=3.5),"RUSAK RINGAN",IF(AND(Y272&gt;3.6,Y272&lt;=4.5),"KRITIS",IF(AND(Y272&gt;4.6,Y272&lt;=5),"RUNTUH"))))))</f>
        <v>RUSAK RINGAN</v>
      </c>
      <c r="AA272" s="42" t="str">
        <f t="shared" ref="AA272" si="71">IF(AND(Y272&gt;=0,Y272&lt;=0.5),"PEMELIHARAAN RUTIN",IF(AND(Y272&gt;0.06,Y272&lt;=1.5),"PEMELIHARAAN RUTIN *)",IF(AND(Y272&gt;1.5,Y272&lt;=2.5),"PERBAIKAN/REHABILITASI",IF(AND(Y272&gt;2.5,Y272&lt;=3.5),"REHABILITASI",IF(AND(Y272&gt;3.5,Y272&lt;=4.5),"PENGGANTIAN",IF(AND(Y272&gt;4.6,Y272&lt;=5),"PEMBANGUNAN JEMBATAN BARU",0))))))</f>
        <v>REHABILITASI</v>
      </c>
    </row>
    <row r="273" spans="2:27" x14ac:dyDescent="0.3">
      <c r="B273" s="39"/>
      <c r="C273" s="39"/>
      <c r="D273" s="39"/>
      <c r="E273" s="42"/>
      <c r="F273" s="39" t="s">
        <v>2314</v>
      </c>
      <c r="G273" s="42" t="s">
        <v>2315</v>
      </c>
      <c r="H273" s="42" t="s">
        <v>2543</v>
      </c>
      <c r="I273" s="42" t="s">
        <v>2544</v>
      </c>
      <c r="J273" s="39" t="s">
        <v>2536</v>
      </c>
      <c r="K273" s="39"/>
      <c r="L273" s="39"/>
      <c r="M273" s="39"/>
      <c r="N273" s="40">
        <v>19.3</v>
      </c>
      <c r="O273" s="40">
        <v>5</v>
      </c>
      <c r="P273" s="40">
        <v>1</v>
      </c>
      <c r="Q273" s="42" t="s">
        <v>2359</v>
      </c>
      <c r="R273" s="39">
        <v>3</v>
      </c>
      <c r="S273" s="42" t="s">
        <v>2373</v>
      </c>
      <c r="T273" s="39">
        <v>3</v>
      </c>
      <c r="U273" s="42" t="s">
        <v>1940</v>
      </c>
      <c r="V273" s="39">
        <v>3</v>
      </c>
      <c r="W273" s="42" t="s">
        <v>1944</v>
      </c>
      <c r="X273" s="39">
        <v>3</v>
      </c>
      <c r="Y273" s="41">
        <f t="shared" si="69"/>
        <v>3</v>
      </c>
      <c r="Z273" s="39" t="str">
        <f t="shared" ref="Z273:Z276" si="72">IF(AND(Y273&gt;=0,Y273&lt;=0.5),"BAIK SEKALI",IF(AND(Y273&gt;0.6,Y273&lt;=1.5),"BAIK",IF(AND(Y273&gt;1.5,Y273&lt;=2.5),"SEDANG",IF(AND(Y273&gt;2.5,Y273&lt;=3.5),"RUSAK RINGAN",IF(AND(Y273&gt;3.6,Y273&lt;=4.5),"KRITIS",IF(AND(Y273&gt;4.6,Y273&lt;=5),"RUNTUH"))))))</f>
        <v>RUSAK RINGAN</v>
      </c>
      <c r="AA273" s="42" t="str">
        <f t="shared" ref="AA273:AA277" si="73">IF(AND(Y273&gt;=0,Y273&lt;=0.5),"PEMELIHARAAN RUTIN",IF(AND(Y273&gt;0.06,Y273&lt;=1.5),"PEMELIHARAAN RUTIN *)",IF(AND(Y273&gt;1.5,Y273&lt;=2.5),"PERBAIKAN/REHABILITASI",IF(AND(Y273&gt;2.5,Y273&lt;=3.5),"REHABILITASI",IF(AND(Y273&gt;3.5,Y273&lt;=4.5),"PENGGANTIAN",IF(AND(Y273&gt;4.6,Y273&lt;=5),"PEMBANGUNAN JEMBATAN BARU",0))))))</f>
        <v>REHABILITASI</v>
      </c>
    </row>
    <row r="274" spans="2:27" x14ac:dyDescent="0.3">
      <c r="B274" s="39"/>
      <c r="C274" s="39"/>
      <c r="D274" s="39"/>
      <c r="E274" s="42"/>
      <c r="F274" s="39" t="s">
        <v>2316</v>
      </c>
      <c r="G274" s="42" t="s">
        <v>2317</v>
      </c>
      <c r="H274" s="42" t="s">
        <v>2545</v>
      </c>
      <c r="I274" s="42" t="s">
        <v>2546</v>
      </c>
      <c r="J274" s="39" t="s">
        <v>2537</v>
      </c>
      <c r="K274" s="39"/>
      <c r="L274" s="39"/>
      <c r="M274" s="39"/>
      <c r="N274" s="40">
        <v>13.1</v>
      </c>
      <c r="O274" s="40">
        <v>4</v>
      </c>
      <c r="P274" s="40">
        <v>1</v>
      </c>
      <c r="Q274" s="42" t="s">
        <v>2359</v>
      </c>
      <c r="R274" s="39">
        <v>3</v>
      </c>
      <c r="S274" s="42" t="s">
        <v>2373</v>
      </c>
      <c r="T274" s="39">
        <v>3</v>
      </c>
      <c r="U274" s="42" t="s">
        <v>1940</v>
      </c>
      <c r="V274" s="39">
        <v>3</v>
      </c>
      <c r="W274" s="42" t="s">
        <v>1944</v>
      </c>
      <c r="X274" s="39">
        <v>3</v>
      </c>
      <c r="Y274" s="41">
        <f t="shared" si="69"/>
        <v>3</v>
      </c>
      <c r="Z274" s="39" t="str">
        <f t="shared" si="72"/>
        <v>RUSAK RINGAN</v>
      </c>
      <c r="AA274" s="42" t="str">
        <f t="shared" si="73"/>
        <v>REHABILITASI</v>
      </c>
    </row>
    <row r="275" spans="2:27" x14ac:dyDescent="0.3">
      <c r="B275" s="39"/>
      <c r="C275" s="39"/>
      <c r="D275" s="39"/>
      <c r="E275" s="42"/>
      <c r="F275" s="39" t="s">
        <v>2318</v>
      </c>
      <c r="G275" s="42" t="s">
        <v>2319</v>
      </c>
      <c r="H275" s="42" t="s">
        <v>2547</v>
      </c>
      <c r="I275" s="42" t="s">
        <v>2548</v>
      </c>
      <c r="J275" s="39" t="s">
        <v>2538</v>
      </c>
      <c r="K275" s="39"/>
      <c r="L275" s="39"/>
      <c r="M275" s="39"/>
      <c r="N275" s="40">
        <v>12.4</v>
      </c>
      <c r="O275" s="40">
        <v>5.2</v>
      </c>
      <c r="P275" s="40">
        <v>1</v>
      </c>
      <c r="Q275" s="42" t="s">
        <v>2359</v>
      </c>
      <c r="R275" s="39">
        <v>3</v>
      </c>
      <c r="S275" s="42" t="s">
        <v>2373</v>
      </c>
      <c r="T275" s="39">
        <v>3</v>
      </c>
      <c r="U275" s="42" t="s">
        <v>1940</v>
      </c>
      <c r="V275" s="39">
        <v>3</v>
      </c>
      <c r="W275" s="42" t="s">
        <v>1944</v>
      </c>
      <c r="X275" s="39">
        <v>3</v>
      </c>
      <c r="Y275" s="41">
        <f t="shared" si="69"/>
        <v>3</v>
      </c>
      <c r="Z275" s="39" t="str">
        <f t="shared" si="72"/>
        <v>RUSAK RINGAN</v>
      </c>
      <c r="AA275" s="42" t="str">
        <f t="shared" si="73"/>
        <v>REHABILITASI</v>
      </c>
    </row>
    <row r="276" spans="2:27" x14ac:dyDescent="0.3">
      <c r="B276" s="39"/>
      <c r="C276" s="39"/>
      <c r="D276" s="39"/>
      <c r="E276" s="42"/>
      <c r="F276" s="39" t="s">
        <v>2320</v>
      </c>
      <c r="G276" s="42" t="s">
        <v>2321</v>
      </c>
      <c r="H276" s="42" t="s">
        <v>2549</v>
      </c>
      <c r="I276" s="42" t="s">
        <v>2550</v>
      </c>
      <c r="J276" s="39" t="s">
        <v>2539</v>
      </c>
      <c r="K276" s="39"/>
      <c r="L276" s="39"/>
      <c r="M276" s="39"/>
      <c r="N276" s="40">
        <v>19.5</v>
      </c>
      <c r="O276" s="40">
        <v>4.7</v>
      </c>
      <c r="P276" s="40">
        <v>1</v>
      </c>
      <c r="Q276" s="42" t="s">
        <v>2359</v>
      </c>
      <c r="R276" s="39">
        <v>3</v>
      </c>
      <c r="S276" s="42" t="s">
        <v>2373</v>
      </c>
      <c r="T276" s="39">
        <v>3</v>
      </c>
      <c r="U276" s="42" t="s">
        <v>1940</v>
      </c>
      <c r="V276" s="39">
        <v>3</v>
      </c>
      <c r="W276" s="42" t="s">
        <v>1944</v>
      </c>
      <c r="X276" s="39">
        <v>3</v>
      </c>
      <c r="Y276" s="41">
        <f t="shared" si="69"/>
        <v>3</v>
      </c>
      <c r="Z276" s="39" t="str">
        <f t="shared" si="72"/>
        <v>RUSAK RINGAN</v>
      </c>
      <c r="AA276" s="42" t="str">
        <f t="shared" si="73"/>
        <v>REHABILITASI</v>
      </c>
    </row>
    <row r="277" spans="2:27" x14ac:dyDescent="0.3">
      <c r="B277" s="39"/>
      <c r="C277" s="39"/>
      <c r="D277" s="39"/>
      <c r="E277" s="42"/>
      <c r="F277" s="39" t="s">
        <v>2322</v>
      </c>
      <c r="G277" s="42" t="s">
        <v>2323</v>
      </c>
      <c r="H277" s="42" t="s">
        <v>2551</v>
      </c>
      <c r="I277" s="42" t="s">
        <v>2552</v>
      </c>
      <c r="J277" s="39" t="s">
        <v>2540</v>
      </c>
      <c r="K277" s="39"/>
      <c r="L277" s="39"/>
      <c r="M277" s="39"/>
      <c r="N277" s="40">
        <v>12.6</v>
      </c>
      <c r="O277" s="40">
        <v>5</v>
      </c>
      <c r="P277" s="40">
        <v>1</v>
      </c>
      <c r="Q277" s="42" t="s">
        <v>2359</v>
      </c>
      <c r="R277" s="39">
        <v>3</v>
      </c>
      <c r="S277" s="42" t="s">
        <v>2373</v>
      </c>
      <c r="T277" s="39">
        <v>3</v>
      </c>
      <c r="U277" s="42" t="s">
        <v>1940</v>
      </c>
      <c r="V277" s="39">
        <v>3</v>
      </c>
      <c r="W277" s="42" t="s">
        <v>1944</v>
      </c>
      <c r="X277" s="39">
        <v>3</v>
      </c>
      <c r="Y277" s="41">
        <f t="shared" si="69"/>
        <v>3</v>
      </c>
      <c r="Z277" s="39" t="str">
        <f>IF(AND(Y277&gt;=0,Y277&lt;=0.5),"BAIK SEKALI",IF(AND(Y277&gt;0.6,Y277&lt;=1.5),"BAIK",IF(AND(Y277&gt;1.5,Y277&lt;=2.5),"SEDANG",IF(AND(Y277&gt;2.5,Y277&lt;=3.5),"RUSAK RINGAN",IF(AND(Y277&gt;3.6,Y277&lt;=4.5),"KRITIS",IF(AND(Y277&gt;4.6,Y277&lt;=5),"RUNTUH"))))))</f>
        <v>RUSAK RINGAN</v>
      </c>
      <c r="AA277" s="42" t="str">
        <f t="shared" si="73"/>
        <v>REHABILITASI</v>
      </c>
    </row>
    <row r="278" spans="2:27" x14ac:dyDescent="0.3">
      <c r="B278" s="39">
        <v>124</v>
      </c>
      <c r="C278" s="39">
        <v>34</v>
      </c>
      <c r="D278" s="39">
        <v>376</v>
      </c>
      <c r="E278" s="42" t="s">
        <v>2118</v>
      </c>
      <c r="F278" s="39" t="s">
        <v>2553</v>
      </c>
      <c r="G278" s="42"/>
      <c r="H278" s="42" t="s">
        <v>2555</v>
      </c>
      <c r="I278" s="42" t="s">
        <v>2556</v>
      </c>
      <c r="J278" s="39" t="s">
        <v>2399</v>
      </c>
      <c r="K278" s="39"/>
      <c r="L278" s="39"/>
      <c r="M278" s="39"/>
      <c r="N278" s="40">
        <v>6.6</v>
      </c>
      <c r="O278" s="40">
        <v>4</v>
      </c>
      <c r="P278" s="40">
        <v>2</v>
      </c>
      <c r="Q278" s="42"/>
      <c r="R278" s="39"/>
      <c r="S278" s="42"/>
      <c r="T278" s="39"/>
      <c r="U278" s="42"/>
      <c r="V278" s="39"/>
      <c r="W278" s="42"/>
      <c r="X278" s="39"/>
      <c r="Y278" s="41"/>
      <c r="Z278" s="39"/>
      <c r="AA278" s="39"/>
    </row>
    <row r="279" spans="2:27" x14ac:dyDescent="0.3">
      <c r="B279" s="39">
        <v>125</v>
      </c>
      <c r="C279" s="39">
        <v>34</v>
      </c>
      <c r="D279" s="39">
        <v>377</v>
      </c>
      <c r="E279" s="42" t="s">
        <v>2119</v>
      </c>
      <c r="F279" s="39" t="s">
        <v>2324</v>
      </c>
      <c r="G279" s="42" t="s">
        <v>2325</v>
      </c>
      <c r="H279" s="42">
        <v>-0.33772999999999997</v>
      </c>
      <c r="I279" s="69">
        <v>115.507763</v>
      </c>
      <c r="J279" s="39" t="s">
        <v>2557</v>
      </c>
      <c r="K279" s="39"/>
      <c r="L279" s="39"/>
      <c r="M279" s="39"/>
      <c r="N279" s="40">
        <v>8.6999999999999993</v>
      </c>
      <c r="O279" s="40">
        <v>5.0999999999999996</v>
      </c>
      <c r="P279" s="40">
        <v>4</v>
      </c>
      <c r="Q279" s="42" t="s">
        <v>2357</v>
      </c>
      <c r="R279" s="39">
        <v>4</v>
      </c>
      <c r="S279" s="42" t="s">
        <v>2362</v>
      </c>
      <c r="T279" s="39">
        <v>4</v>
      </c>
      <c r="U279" s="42" t="s">
        <v>1940</v>
      </c>
      <c r="V279" s="39">
        <v>4</v>
      </c>
      <c r="W279" s="42" t="s">
        <v>1944</v>
      </c>
      <c r="X279" s="39">
        <v>4</v>
      </c>
      <c r="Y279" s="41">
        <f>AVERAGE(R279,T279,V279,X279)</f>
        <v>4</v>
      </c>
      <c r="Z279" s="39" t="str">
        <f t="shared" ref="Z279" si="74">IF(AND(Y279&gt;=0,Y279&lt;=0.5),"BAIK SEKALI",IF(AND(Y279&gt;0.6,Y279&lt;=1.5),"BAIK",IF(AND(Y279&gt;1.5,Y279&lt;=2.5),"SEDANG",IF(AND(Y279&gt;2.5,Y279&lt;=3.5),"RUSAK RINGAN",IF(AND(Y279&gt;3.6,Y279&lt;=4.5),"KRITIS",IF(AND(Y279&gt;4.6,Y279&lt;=5),"RUNTUH"))))))</f>
        <v>KRITIS</v>
      </c>
      <c r="AA279" s="42" t="str">
        <f t="shared" ref="AA279" si="75">IF(AND(Y279&gt;=0,Y279&lt;=0.5),"PEMELIHARAAN RUTIN",IF(AND(Y279&gt;0.06,Y279&lt;=1.5),"PEMELIHARAAN RUTIN *)",IF(AND(Y279&gt;1.5,Y279&lt;=2.5),"PERBAIKAN/REHABILITASI",IF(AND(Y279&gt;2.5,Y279&lt;=3.5),"REHABILITASI",IF(AND(Y279&gt;3.5,Y279&lt;=4.5),"PENGGANTIAN",IF(AND(Y279&gt;4.6,Y279&lt;=5),"PEMBANGUNAN JEMBATAN BARU",0))))))</f>
        <v>PENGGANTIAN</v>
      </c>
    </row>
    <row r="280" spans="2:27" x14ac:dyDescent="0.3">
      <c r="B280" s="39"/>
      <c r="C280" s="39"/>
      <c r="D280" s="39"/>
      <c r="E280" s="42"/>
      <c r="F280" s="39" t="s">
        <v>2326</v>
      </c>
      <c r="G280" s="42" t="s">
        <v>2559</v>
      </c>
      <c r="H280" s="42">
        <v>-0.33526499999999998</v>
      </c>
      <c r="I280" s="69">
        <v>115.504349</v>
      </c>
      <c r="J280" s="39" t="s">
        <v>2558</v>
      </c>
      <c r="K280" s="39"/>
      <c r="L280" s="39"/>
      <c r="M280" s="39"/>
      <c r="N280" s="40">
        <v>15</v>
      </c>
      <c r="O280" s="40">
        <v>4</v>
      </c>
      <c r="P280" s="40">
        <v>3</v>
      </c>
      <c r="Q280" s="42" t="s">
        <v>2357</v>
      </c>
      <c r="R280" s="39">
        <v>4</v>
      </c>
      <c r="S280" s="42" t="s">
        <v>2362</v>
      </c>
      <c r="T280" s="39">
        <v>3</v>
      </c>
      <c r="U280" s="42" t="s">
        <v>1940</v>
      </c>
      <c r="V280" s="39">
        <v>4</v>
      </c>
      <c r="W280" s="42" t="s">
        <v>1944</v>
      </c>
      <c r="X280" s="39">
        <v>4</v>
      </c>
      <c r="Y280" s="41">
        <f>AVERAGE(R280,T280,V280,X280)</f>
        <v>3.75</v>
      </c>
      <c r="Z280" s="39" t="str">
        <f t="shared" ref="Z280" si="76">IF(AND(Y280&gt;=0,Y280&lt;=0.5),"BAIK SEKALI",IF(AND(Y280&gt;0.6,Y280&lt;=1.5),"BAIK",IF(AND(Y280&gt;1.5,Y280&lt;=2.5),"SEDANG",IF(AND(Y280&gt;2.5,Y280&lt;=3.5),"RUSAK RINGAN",IF(AND(Y280&gt;3.6,Y280&lt;=4.5),"KRITIS",IF(AND(Y280&gt;4.6,Y280&lt;=5),"RUNTUH"))))))</f>
        <v>KRITIS</v>
      </c>
      <c r="AA280" s="42" t="str">
        <f t="shared" ref="AA280" si="77">IF(AND(Y280&gt;=0,Y280&lt;=0.5),"PEMELIHARAAN RUTIN",IF(AND(Y280&gt;0.06,Y280&lt;=1.5),"PEMELIHARAAN RUTIN *)",IF(AND(Y280&gt;1.5,Y280&lt;=2.5),"PERBAIKAN/REHABILITASI",IF(AND(Y280&gt;2.5,Y280&lt;=3.5),"REHABILITASI",IF(AND(Y280&gt;3.5,Y280&lt;=4.5),"PENGGANTIAN",IF(AND(Y280&gt;4.6,Y280&lt;=5),"PEMBANGUNAN JEMBATAN BARU",0))))))</f>
        <v>PENGGANTIAN</v>
      </c>
    </row>
    <row r="281" spans="2:27" x14ac:dyDescent="0.3">
      <c r="B281" s="39">
        <v>126</v>
      </c>
      <c r="C281" s="39">
        <v>34</v>
      </c>
      <c r="D281" s="39">
        <v>378</v>
      </c>
      <c r="E281" s="42" t="s">
        <v>2120</v>
      </c>
      <c r="F281" s="39" t="s">
        <v>2554</v>
      </c>
      <c r="G281" s="42"/>
      <c r="H281" s="42" t="s">
        <v>2564</v>
      </c>
      <c r="I281" s="42" t="s">
        <v>2565</v>
      </c>
      <c r="J281" s="39" t="s">
        <v>2561</v>
      </c>
      <c r="K281" s="39"/>
      <c r="L281" s="39"/>
      <c r="M281" s="39"/>
      <c r="N281" s="40">
        <v>5.7</v>
      </c>
      <c r="O281" s="40">
        <v>4.2</v>
      </c>
      <c r="P281" s="40">
        <v>2</v>
      </c>
      <c r="Q281" s="42"/>
      <c r="R281" s="39"/>
      <c r="S281" s="42"/>
      <c r="T281" s="39"/>
      <c r="U281" s="42"/>
      <c r="V281" s="39"/>
      <c r="W281" s="42"/>
      <c r="X281" s="39"/>
      <c r="Y281" s="41"/>
      <c r="Z281" s="39"/>
      <c r="AA281" s="39"/>
    </row>
    <row r="282" spans="2:27" x14ac:dyDescent="0.3">
      <c r="B282" s="39"/>
      <c r="C282" s="39"/>
      <c r="D282" s="39"/>
      <c r="E282" s="42"/>
      <c r="F282" s="39" t="s">
        <v>2560</v>
      </c>
      <c r="G282" s="42"/>
      <c r="H282" s="42" t="s">
        <v>2566</v>
      </c>
      <c r="I282" s="42" t="s">
        <v>2567</v>
      </c>
      <c r="J282" s="39" t="s">
        <v>2562</v>
      </c>
      <c r="K282" s="39"/>
      <c r="L282" s="39"/>
      <c r="M282" s="39"/>
      <c r="N282" s="40">
        <v>5.7</v>
      </c>
      <c r="O282" s="40">
        <v>4</v>
      </c>
      <c r="P282" s="40">
        <v>2</v>
      </c>
      <c r="Q282" s="42"/>
      <c r="R282" s="39"/>
      <c r="S282" s="42"/>
      <c r="T282" s="39"/>
      <c r="U282" s="42"/>
      <c r="V282" s="39"/>
      <c r="W282" s="42"/>
      <c r="X282" s="39"/>
      <c r="Y282" s="41"/>
      <c r="Z282" s="39"/>
      <c r="AA282" s="39"/>
    </row>
    <row r="283" spans="2:27" x14ac:dyDescent="0.3">
      <c r="B283" s="39">
        <v>127</v>
      </c>
      <c r="C283" s="39">
        <v>34</v>
      </c>
      <c r="D283" s="39">
        <v>379</v>
      </c>
      <c r="E283" s="42" t="s">
        <v>2121</v>
      </c>
      <c r="F283" s="39"/>
      <c r="G283" s="42"/>
      <c r="H283" s="42"/>
      <c r="I283" s="42"/>
      <c r="J283" s="39"/>
      <c r="K283" s="39"/>
      <c r="L283" s="39"/>
      <c r="M283" s="39"/>
      <c r="N283" s="40"/>
      <c r="O283" s="40"/>
      <c r="P283" s="40"/>
      <c r="Q283" s="42"/>
      <c r="R283" s="39"/>
      <c r="S283" s="42"/>
      <c r="T283" s="39"/>
      <c r="U283" s="42"/>
      <c r="V283" s="39"/>
      <c r="W283" s="42"/>
      <c r="X283" s="39"/>
      <c r="Y283" s="41"/>
      <c r="Z283" s="39"/>
      <c r="AA283" s="39"/>
    </row>
    <row r="284" spans="2:27" x14ac:dyDescent="0.3">
      <c r="B284" s="39">
        <v>128</v>
      </c>
      <c r="C284" s="39">
        <v>34</v>
      </c>
      <c r="D284" s="39">
        <v>380</v>
      </c>
      <c r="E284" s="42" t="s">
        <v>2122</v>
      </c>
      <c r="F284" s="39" t="s">
        <v>2327</v>
      </c>
      <c r="G284" s="42" t="s">
        <v>2328</v>
      </c>
      <c r="H284" s="42" t="s">
        <v>2573</v>
      </c>
      <c r="I284" s="42" t="s">
        <v>2574</v>
      </c>
      <c r="J284" s="39" t="s">
        <v>2563</v>
      </c>
      <c r="K284" s="39"/>
      <c r="L284" s="39"/>
      <c r="M284" s="39"/>
      <c r="N284" s="40">
        <v>30</v>
      </c>
      <c r="O284" s="40">
        <v>7</v>
      </c>
      <c r="P284" s="40">
        <v>1</v>
      </c>
      <c r="Q284" s="42" t="s">
        <v>2358</v>
      </c>
      <c r="R284" s="39">
        <v>1</v>
      </c>
      <c r="S284" s="42" t="s">
        <v>2366</v>
      </c>
      <c r="T284" s="39">
        <v>1</v>
      </c>
      <c r="U284" s="42" t="s">
        <v>2364</v>
      </c>
      <c r="V284" s="39">
        <v>1</v>
      </c>
      <c r="W284" s="42" t="s">
        <v>1918</v>
      </c>
      <c r="X284" s="39">
        <v>1</v>
      </c>
      <c r="Y284" s="41">
        <f>AVERAGE(R284,T284,V284,X284)</f>
        <v>1</v>
      </c>
      <c r="Z284" s="39" t="str">
        <f t="shared" ref="Z284" si="78">IF(AND(Y284&gt;=0,Y284&lt;=0.5),"BAIK SEKALI",IF(AND(Y284&gt;0.6,Y284&lt;=1.5),"BAIK",IF(AND(Y284&gt;1.5,Y284&lt;=2.5),"SEDANG",IF(AND(Y284&gt;2.5,Y284&lt;=3.5),"RUSAK RINGAN",IF(AND(Y284&gt;3.6,Y284&lt;=4.5),"KRITIS",IF(AND(Y284&gt;4.6,Y284&lt;=5),"RUNTUH"))))))</f>
        <v>BAIK</v>
      </c>
      <c r="AA284" s="42" t="str">
        <f t="shared" ref="AA284" si="79">IF(AND(Y284&gt;=0,Y284&lt;=0.5),"PEMELIHARAAN RUTIN",IF(AND(Y284&gt;0.06,Y284&lt;=1.5),"PEMELIHARAAN RUTIN *)",IF(AND(Y284&gt;1.5,Y284&lt;=2.5),"PERBAIKAN/REHABILITASI",IF(AND(Y284&gt;2.5,Y284&lt;=3.5),"REHABILITASI",IF(AND(Y284&gt;3.5,Y284&lt;=4.5),"PENGGANTIAN",IF(AND(Y284&gt;4.6,Y284&lt;=5),"PEMBANGUNAN JEMBATAN BARU",0))))))</f>
        <v>PEMELIHARAAN RUTIN *)</v>
      </c>
    </row>
    <row r="285" spans="2:27" x14ac:dyDescent="0.3">
      <c r="B285" s="39"/>
      <c r="C285" s="39"/>
      <c r="D285" s="39"/>
      <c r="E285" s="42"/>
      <c r="F285" s="39" t="s">
        <v>2329</v>
      </c>
      <c r="G285" s="42"/>
      <c r="H285" s="42" t="s">
        <v>2575</v>
      </c>
      <c r="I285" s="42" t="s">
        <v>2576</v>
      </c>
      <c r="J285" s="39" t="s">
        <v>2568</v>
      </c>
      <c r="K285" s="39"/>
      <c r="L285" s="39"/>
      <c r="M285" s="39"/>
      <c r="N285" s="40">
        <v>26</v>
      </c>
      <c r="O285" s="40">
        <v>8</v>
      </c>
      <c r="P285" s="40">
        <v>1</v>
      </c>
      <c r="Q285" s="42" t="s">
        <v>2358</v>
      </c>
      <c r="R285" s="39">
        <v>1</v>
      </c>
      <c r="S285" s="42" t="s">
        <v>2366</v>
      </c>
      <c r="T285" s="39">
        <v>3</v>
      </c>
      <c r="U285" s="42" t="s">
        <v>2364</v>
      </c>
      <c r="V285" s="39">
        <v>1</v>
      </c>
      <c r="W285" s="42" t="s">
        <v>1918</v>
      </c>
      <c r="X285" s="39">
        <v>1</v>
      </c>
      <c r="Y285" s="41">
        <f t="shared" ref="Y285:Y295" si="80">AVERAGE(R285,T285,V285,X285)</f>
        <v>1.5</v>
      </c>
      <c r="Z285" s="39" t="str">
        <f t="shared" ref="Z285:Z295" si="81">IF(AND(Y285&gt;=0,Y285&lt;=0.5),"BAIK SEKALI",IF(AND(Y285&gt;0.6,Y285&lt;=1.5),"BAIK",IF(AND(Y285&gt;1.5,Y285&lt;=2.5),"SEDANG",IF(AND(Y285&gt;2.5,Y285&lt;=3.5),"RUSAK RINGAN",IF(AND(Y285&gt;3.6,Y285&lt;=4.5),"KRITIS",IF(AND(Y285&gt;4.6,Y285&lt;=5),"RUNTUH"))))))</f>
        <v>BAIK</v>
      </c>
      <c r="AA285" s="42" t="str">
        <f t="shared" ref="AA285:AA295" si="82">IF(AND(Y285&gt;=0,Y285&lt;=0.5),"PEMELIHARAAN RUTIN",IF(AND(Y285&gt;0.06,Y285&lt;=1.5),"PEMELIHARAAN RUTIN *)",IF(AND(Y285&gt;1.5,Y285&lt;=2.5),"PERBAIKAN/REHABILITASI",IF(AND(Y285&gt;2.5,Y285&lt;=3.5),"REHABILITASI",IF(AND(Y285&gt;3.5,Y285&lt;=4.5),"PENGGANTIAN",IF(AND(Y285&gt;4.6,Y285&lt;=5),"PEMBANGUNAN JEMBATAN BARU",0))))))</f>
        <v>PEMELIHARAAN RUTIN *)</v>
      </c>
    </row>
    <row r="286" spans="2:27" x14ac:dyDescent="0.3">
      <c r="B286" s="39"/>
      <c r="C286" s="39"/>
      <c r="D286" s="39"/>
      <c r="E286" s="42"/>
      <c r="F286" s="39" t="s">
        <v>2331</v>
      </c>
      <c r="G286" s="42" t="s">
        <v>2330</v>
      </c>
      <c r="H286" s="42" t="s">
        <v>2577</v>
      </c>
      <c r="I286" s="42" t="s">
        <v>2578</v>
      </c>
      <c r="J286" s="39" t="s">
        <v>2569</v>
      </c>
      <c r="K286" s="39"/>
      <c r="L286" s="39"/>
      <c r="M286" s="39"/>
      <c r="N286" s="40">
        <v>30</v>
      </c>
      <c r="O286" s="40">
        <v>7</v>
      </c>
      <c r="P286" s="40">
        <v>4</v>
      </c>
      <c r="Q286" s="42" t="s">
        <v>2358</v>
      </c>
      <c r="R286" s="39">
        <v>1</v>
      </c>
      <c r="S286" s="42" t="s">
        <v>2366</v>
      </c>
      <c r="T286" s="39">
        <v>3</v>
      </c>
      <c r="U286" s="42" t="s">
        <v>2364</v>
      </c>
      <c r="V286" s="39">
        <v>1</v>
      </c>
      <c r="W286" s="42" t="s">
        <v>1918</v>
      </c>
      <c r="X286" s="39">
        <v>1</v>
      </c>
      <c r="Y286" s="41">
        <f t="shared" si="80"/>
        <v>1.5</v>
      </c>
      <c r="Z286" s="39" t="str">
        <f t="shared" si="81"/>
        <v>BAIK</v>
      </c>
      <c r="AA286" s="42" t="str">
        <f t="shared" si="82"/>
        <v>PEMELIHARAAN RUTIN *)</v>
      </c>
    </row>
    <row r="287" spans="2:27" x14ac:dyDescent="0.3">
      <c r="B287" s="39"/>
      <c r="C287" s="39"/>
      <c r="D287" s="39"/>
      <c r="E287" s="42"/>
      <c r="F287" s="39" t="s">
        <v>2333</v>
      </c>
      <c r="G287" s="42" t="s">
        <v>2332</v>
      </c>
      <c r="H287" s="42" t="s">
        <v>2579</v>
      </c>
      <c r="I287" s="42" t="s">
        <v>2580</v>
      </c>
      <c r="J287" s="39" t="s">
        <v>2570</v>
      </c>
      <c r="K287" s="39"/>
      <c r="L287" s="39"/>
      <c r="M287" s="39"/>
      <c r="N287" s="40">
        <v>30</v>
      </c>
      <c r="O287" s="40">
        <v>7</v>
      </c>
      <c r="P287" s="40">
        <v>1</v>
      </c>
      <c r="Q287" s="42" t="s">
        <v>2359</v>
      </c>
      <c r="R287" s="39">
        <v>4</v>
      </c>
      <c r="S287" s="42" t="s">
        <v>2362</v>
      </c>
      <c r="T287" s="39">
        <v>3</v>
      </c>
      <c r="U287" s="42" t="s">
        <v>1940</v>
      </c>
      <c r="V287" s="39">
        <v>4</v>
      </c>
      <c r="W287" s="42" t="s">
        <v>1944</v>
      </c>
      <c r="X287" s="39">
        <v>4</v>
      </c>
      <c r="Y287" s="41">
        <f t="shared" si="80"/>
        <v>3.75</v>
      </c>
      <c r="Z287" s="39" t="str">
        <f t="shared" si="81"/>
        <v>KRITIS</v>
      </c>
      <c r="AA287" s="42" t="str">
        <f t="shared" si="82"/>
        <v>PENGGANTIAN</v>
      </c>
    </row>
    <row r="288" spans="2:27" x14ac:dyDescent="0.3">
      <c r="B288" s="39"/>
      <c r="C288" s="39"/>
      <c r="D288" s="39"/>
      <c r="E288" s="42"/>
      <c r="F288" s="39" t="s">
        <v>2334</v>
      </c>
      <c r="G288" s="42"/>
      <c r="H288" s="42" t="s">
        <v>2581</v>
      </c>
      <c r="I288" s="42" t="s">
        <v>2582</v>
      </c>
      <c r="J288" s="39" t="s">
        <v>2571</v>
      </c>
      <c r="K288" s="39"/>
      <c r="L288" s="39"/>
      <c r="M288" s="39"/>
      <c r="N288" s="40">
        <v>26.2</v>
      </c>
      <c r="O288" s="40">
        <v>8.1999999999999993</v>
      </c>
      <c r="P288" s="40">
        <v>5</v>
      </c>
      <c r="Q288" s="42" t="s">
        <v>2359</v>
      </c>
      <c r="R288" s="39">
        <v>4</v>
      </c>
      <c r="S288" s="42" t="s">
        <v>2362</v>
      </c>
      <c r="T288" s="39">
        <v>3</v>
      </c>
      <c r="U288" s="42" t="s">
        <v>1940</v>
      </c>
      <c r="V288" s="39">
        <v>4</v>
      </c>
      <c r="W288" s="42" t="s">
        <v>1944</v>
      </c>
      <c r="X288" s="39">
        <v>4</v>
      </c>
      <c r="Y288" s="41">
        <f t="shared" si="80"/>
        <v>3.75</v>
      </c>
      <c r="Z288" s="39" t="str">
        <f t="shared" si="81"/>
        <v>KRITIS</v>
      </c>
      <c r="AA288" s="42" t="str">
        <f t="shared" si="82"/>
        <v>PENGGANTIAN</v>
      </c>
    </row>
    <row r="289" spans="2:27" x14ac:dyDescent="0.3">
      <c r="B289" s="39"/>
      <c r="C289" s="39"/>
      <c r="D289" s="39"/>
      <c r="E289" s="42"/>
      <c r="F289" s="39" t="s">
        <v>2591</v>
      </c>
      <c r="G289" s="42"/>
      <c r="H289" s="42" t="s">
        <v>2583</v>
      </c>
      <c r="I289" s="42" t="s">
        <v>2584</v>
      </c>
      <c r="J289" s="39" t="s">
        <v>2572</v>
      </c>
      <c r="K289" s="39"/>
      <c r="L289" s="39"/>
      <c r="M289" s="39"/>
      <c r="N289" s="40">
        <v>13</v>
      </c>
      <c r="O289" s="40">
        <v>8.1999999999999993</v>
      </c>
      <c r="P289" s="40">
        <v>3</v>
      </c>
      <c r="Q289" s="42"/>
      <c r="R289" s="39"/>
      <c r="S289" s="42"/>
      <c r="T289" s="39"/>
      <c r="U289" s="42"/>
      <c r="V289" s="39"/>
      <c r="W289" s="42"/>
      <c r="X289" s="39"/>
      <c r="Y289" s="41"/>
      <c r="Z289" s="39"/>
      <c r="AA289" s="42"/>
    </row>
    <row r="290" spans="2:27" x14ac:dyDescent="0.3">
      <c r="B290" s="39"/>
      <c r="C290" s="39"/>
      <c r="D290" s="39"/>
      <c r="E290" s="42"/>
      <c r="F290" s="39" t="s">
        <v>2592</v>
      </c>
      <c r="G290" s="42"/>
      <c r="H290" s="42" t="s">
        <v>2587</v>
      </c>
      <c r="I290" s="42" t="s">
        <v>2588</v>
      </c>
      <c r="J290" s="39" t="s">
        <v>2585</v>
      </c>
      <c r="K290" s="39"/>
      <c r="L290" s="39"/>
      <c r="M290" s="39"/>
      <c r="N290" s="40">
        <v>27.7</v>
      </c>
      <c r="O290" s="40">
        <v>8.1999999999999993</v>
      </c>
      <c r="P290" s="40">
        <v>4</v>
      </c>
      <c r="Q290" s="42"/>
      <c r="R290" s="39"/>
      <c r="S290" s="42"/>
      <c r="T290" s="39"/>
      <c r="U290" s="42"/>
      <c r="V290" s="39"/>
      <c r="W290" s="42"/>
      <c r="X290" s="39"/>
      <c r="Y290" s="41"/>
      <c r="Z290" s="39"/>
      <c r="AA290" s="42"/>
    </row>
    <row r="291" spans="2:27" x14ac:dyDescent="0.3">
      <c r="B291" s="39"/>
      <c r="C291" s="39"/>
      <c r="D291" s="39"/>
      <c r="E291" s="42"/>
      <c r="F291" s="39" t="s">
        <v>2593</v>
      </c>
      <c r="G291" s="42"/>
      <c r="H291" s="42" t="s">
        <v>2589</v>
      </c>
      <c r="I291" s="42" t="s">
        <v>2590</v>
      </c>
      <c r="J291" s="39" t="s">
        <v>2586</v>
      </c>
      <c r="K291" s="39"/>
      <c r="L291" s="39"/>
      <c r="M291" s="39"/>
      <c r="N291" s="40">
        <v>18.8</v>
      </c>
      <c r="O291" s="40">
        <v>4</v>
      </c>
      <c r="P291" s="40">
        <v>1</v>
      </c>
      <c r="Q291" s="42"/>
      <c r="R291" s="39"/>
      <c r="S291" s="42"/>
      <c r="T291" s="39"/>
      <c r="U291" s="42"/>
      <c r="V291" s="39"/>
      <c r="W291" s="42"/>
      <c r="X291" s="39"/>
      <c r="Y291" s="41"/>
      <c r="Z291" s="39"/>
      <c r="AA291" s="42"/>
    </row>
    <row r="292" spans="2:27" x14ac:dyDescent="0.3">
      <c r="B292" s="39">
        <v>129</v>
      </c>
      <c r="C292" s="39">
        <v>34</v>
      </c>
      <c r="D292" s="39">
        <v>381</v>
      </c>
      <c r="E292" s="42" t="s">
        <v>2123</v>
      </c>
      <c r="F292" s="39" t="s">
        <v>2335</v>
      </c>
      <c r="G292" s="42" t="s">
        <v>2336</v>
      </c>
      <c r="H292" s="42">
        <v>-0.324291</v>
      </c>
      <c r="I292" s="69">
        <v>115.49379399999999</v>
      </c>
      <c r="J292" s="39" t="s">
        <v>2594</v>
      </c>
      <c r="K292" s="39"/>
      <c r="L292" s="39"/>
      <c r="M292" s="39"/>
      <c r="N292" s="40">
        <v>20</v>
      </c>
      <c r="O292" s="40">
        <v>5.8</v>
      </c>
      <c r="P292" s="40">
        <v>1</v>
      </c>
      <c r="Q292" s="42" t="s">
        <v>2358</v>
      </c>
      <c r="R292" s="39">
        <v>4</v>
      </c>
      <c r="S292" s="42" t="s">
        <v>2366</v>
      </c>
      <c r="T292" s="39">
        <v>3</v>
      </c>
      <c r="U292" s="42" t="s">
        <v>2364</v>
      </c>
      <c r="V292" s="39">
        <v>3</v>
      </c>
      <c r="W292" s="42" t="s">
        <v>1941</v>
      </c>
      <c r="X292" s="39">
        <v>2</v>
      </c>
      <c r="Y292" s="41">
        <f t="shared" si="80"/>
        <v>3</v>
      </c>
      <c r="Z292" s="39" t="str">
        <f t="shared" si="81"/>
        <v>RUSAK RINGAN</v>
      </c>
      <c r="AA292" s="42" t="str">
        <f t="shared" si="82"/>
        <v>REHABILITASI</v>
      </c>
    </row>
    <row r="293" spans="2:27" x14ac:dyDescent="0.3">
      <c r="B293" s="39">
        <v>130</v>
      </c>
      <c r="C293" s="39">
        <v>34</v>
      </c>
      <c r="D293" s="39">
        <v>382</v>
      </c>
      <c r="E293" s="42" t="s">
        <v>2124</v>
      </c>
      <c r="F293" s="39" t="s">
        <v>2337</v>
      </c>
      <c r="G293" s="42" t="s">
        <v>2338</v>
      </c>
      <c r="H293" s="42" t="s">
        <v>2600</v>
      </c>
      <c r="I293" s="42" t="s">
        <v>2601</v>
      </c>
      <c r="J293" s="39" t="s">
        <v>2596</v>
      </c>
      <c r="K293" s="39"/>
      <c r="L293" s="39"/>
      <c r="M293" s="39"/>
      <c r="N293" s="40">
        <v>21.6</v>
      </c>
      <c r="O293" s="40">
        <v>5</v>
      </c>
      <c r="P293" s="40">
        <v>11</v>
      </c>
      <c r="Q293" s="42" t="s">
        <v>2357</v>
      </c>
      <c r="R293" s="39">
        <v>2</v>
      </c>
      <c r="S293" s="42" t="s">
        <v>2362</v>
      </c>
      <c r="T293" s="39">
        <v>2</v>
      </c>
      <c r="U293" s="42" t="s">
        <v>1940</v>
      </c>
      <c r="V293" s="39">
        <v>4</v>
      </c>
      <c r="W293" s="42" t="s">
        <v>1944</v>
      </c>
      <c r="X293" s="39">
        <v>2</v>
      </c>
      <c r="Y293" s="41">
        <f t="shared" si="80"/>
        <v>2.5</v>
      </c>
      <c r="Z293" s="39" t="str">
        <f t="shared" si="81"/>
        <v>SEDANG</v>
      </c>
      <c r="AA293" s="42" t="str">
        <f t="shared" si="82"/>
        <v>PERBAIKAN/REHABILITASI</v>
      </c>
    </row>
    <row r="294" spans="2:27" x14ac:dyDescent="0.3">
      <c r="B294" s="39"/>
      <c r="C294" s="39"/>
      <c r="D294" s="39"/>
      <c r="E294" s="42"/>
      <c r="F294" s="39" t="s">
        <v>2339</v>
      </c>
      <c r="G294" s="42" t="s">
        <v>2340</v>
      </c>
      <c r="H294" s="42" t="s">
        <v>2602</v>
      </c>
      <c r="I294" s="42" t="s">
        <v>2603</v>
      </c>
      <c r="J294" s="39" t="s">
        <v>2597</v>
      </c>
      <c r="K294" s="39"/>
      <c r="L294" s="39"/>
      <c r="M294" s="39"/>
      <c r="N294" s="40">
        <v>4</v>
      </c>
      <c r="O294" s="40">
        <v>7</v>
      </c>
      <c r="P294" s="40">
        <v>1</v>
      </c>
      <c r="Q294" s="42" t="s">
        <v>2368</v>
      </c>
      <c r="R294" s="39">
        <v>2</v>
      </c>
      <c r="S294" s="42" t="s">
        <v>2366</v>
      </c>
      <c r="T294" s="39">
        <v>2</v>
      </c>
      <c r="U294" s="42" t="s">
        <v>1947</v>
      </c>
      <c r="V294" s="39">
        <v>2</v>
      </c>
      <c r="W294" s="42" t="s">
        <v>1918</v>
      </c>
      <c r="X294" s="39">
        <v>2</v>
      </c>
      <c r="Y294" s="41">
        <f t="shared" si="80"/>
        <v>2</v>
      </c>
      <c r="Z294" s="39" t="str">
        <f t="shared" si="81"/>
        <v>SEDANG</v>
      </c>
      <c r="AA294" s="42" t="str">
        <f t="shared" si="82"/>
        <v>PERBAIKAN/REHABILITASI</v>
      </c>
    </row>
    <row r="295" spans="2:27" x14ac:dyDescent="0.3">
      <c r="B295" s="39"/>
      <c r="C295" s="39"/>
      <c r="D295" s="39"/>
      <c r="E295" s="42"/>
      <c r="F295" s="39" t="s">
        <v>2341</v>
      </c>
      <c r="G295" s="42" t="s">
        <v>2342</v>
      </c>
      <c r="H295" s="42" t="s">
        <v>2604</v>
      </c>
      <c r="I295" s="42" t="s">
        <v>2605</v>
      </c>
      <c r="J295" s="39" t="s">
        <v>2598</v>
      </c>
      <c r="K295" s="39"/>
      <c r="L295" s="39"/>
      <c r="M295" s="39"/>
      <c r="N295" s="40">
        <v>5</v>
      </c>
      <c r="O295" s="40">
        <v>5.5</v>
      </c>
      <c r="P295" s="40">
        <v>1</v>
      </c>
      <c r="Q295" s="42" t="s">
        <v>2358</v>
      </c>
      <c r="R295" s="39">
        <v>1</v>
      </c>
      <c r="S295" s="42" t="s">
        <v>2366</v>
      </c>
      <c r="T295" s="39">
        <v>2</v>
      </c>
      <c r="U295" s="42" t="s">
        <v>2364</v>
      </c>
      <c r="V295" s="39">
        <v>1</v>
      </c>
      <c r="W295" s="42" t="s">
        <v>1945</v>
      </c>
      <c r="X295" s="39">
        <v>1</v>
      </c>
      <c r="Y295" s="41">
        <f t="shared" si="80"/>
        <v>1.25</v>
      </c>
      <c r="Z295" s="39" t="str">
        <f t="shared" si="81"/>
        <v>BAIK</v>
      </c>
      <c r="AA295" s="42" t="str">
        <f t="shared" si="82"/>
        <v>PEMELIHARAAN RUTIN *)</v>
      </c>
    </row>
    <row r="296" spans="2:27" x14ac:dyDescent="0.3">
      <c r="B296" s="39"/>
      <c r="C296" s="39"/>
      <c r="D296" s="39"/>
      <c r="E296" s="42"/>
      <c r="F296" s="39" t="s">
        <v>2595</v>
      </c>
      <c r="G296" s="42"/>
      <c r="H296" s="42" t="s">
        <v>2606</v>
      </c>
      <c r="I296" s="42" t="s">
        <v>2607</v>
      </c>
      <c r="J296" s="39" t="s">
        <v>2599</v>
      </c>
      <c r="K296" s="39"/>
      <c r="L296" s="39"/>
      <c r="M296" s="39"/>
      <c r="N296" s="40">
        <v>25.1</v>
      </c>
      <c r="O296" s="40">
        <v>6</v>
      </c>
      <c r="P296" s="40">
        <v>1</v>
      </c>
      <c r="Q296" s="42"/>
      <c r="R296" s="39"/>
      <c r="S296" s="42"/>
      <c r="T296" s="39"/>
      <c r="U296" s="42"/>
      <c r="V296" s="39"/>
      <c r="W296" s="42"/>
      <c r="X296" s="39"/>
      <c r="Y296" s="41"/>
      <c r="Z296" s="39"/>
      <c r="AA296" s="42"/>
    </row>
    <row r="297" spans="2:27" x14ac:dyDescent="0.3">
      <c r="B297" s="39">
        <v>131</v>
      </c>
      <c r="C297" s="39">
        <v>34</v>
      </c>
      <c r="D297" s="39">
        <v>383</v>
      </c>
      <c r="E297" s="42" t="s">
        <v>2125</v>
      </c>
      <c r="F297" s="39"/>
      <c r="G297" s="42"/>
      <c r="H297" s="42"/>
      <c r="I297" s="42"/>
      <c r="J297" s="39"/>
      <c r="K297" s="39"/>
      <c r="L297" s="39"/>
      <c r="M297" s="39"/>
      <c r="N297" s="40"/>
      <c r="O297" s="40"/>
      <c r="P297" s="40"/>
      <c r="Q297" s="42"/>
      <c r="R297" s="39"/>
      <c r="S297" s="42"/>
      <c r="T297" s="39"/>
      <c r="U297" s="42"/>
      <c r="V297" s="39"/>
      <c r="W297" s="42"/>
      <c r="X297" s="39"/>
      <c r="Y297" s="41"/>
      <c r="Z297" s="39"/>
      <c r="AA297" s="39"/>
    </row>
    <row r="298" spans="2:27" x14ac:dyDescent="0.3">
      <c r="B298" s="39">
        <v>132</v>
      </c>
      <c r="C298" s="39">
        <v>34</v>
      </c>
      <c r="D298" s="39">
        <v>384</v>
      </c>
      <c r="E298" s="42" t="s">
        <v>2126</v>
      </c>
      <c r="F298" s="39" t="s">
        <v>2741</v>
      </c>
      <c r="G298" s="42"/>
      <c r="H298" s="42">
        <v>-0.34897600000000001</v>
      </c>
      <c r="I298" s="69">
        <v>116.15582000000001</v>
      </c>
      <c r="J298" s="39" t="s">
        <v>2746</v>
      </c>
      <c r="K298" s="39"/>
      <c r="L298" s="39"/>
      <c r="M298" s="39"/>
      <c r="N298" s="40">
        <v>22</v>
      </c>
      <c r="O298" s="40">
        <v>4</v>
      </c>
      <c r="P298" s="40">
        <v>5</v>
      </c>
      <c r="Q298" s="42"/>
      <c r="R298" s="39"/>
      <c r="S298" s="42"/>
      <c r="T298" s="39"/>
      <c r="U298" s="42"/>
      <c r="V298" s="39"/>
      <c r="W298" s="42"/>
      <c r="X298" s="39"/>
      <c r="Y298" s="41"/>
      <c r="Z298" s="39"/>
      <c r="AA298" s="39"/>
    </row>
    <row r="299" spans="2:27" x14ac:dyDescent="0.3">
      <c r="B299" s="39"/>
      <c r="C299" s="39"/>
      <c r="D299" s="39"/>
      <c r="E299" s="42"/>
      <c r="F299" s="39" t="s">
        <v>2742</v>
      </c>
      <c r="G299" s="42"/>
      <c r="H299" s="42">
        <v>-0.35745100000000002</v>
      </c>
      <c r="I299" s="69">
        <v>116.15616799999999</v>
      </c>
      <c r="J299" s="39" t="s">
        <v>2747</v>
      </c>
      <c r="K299" s="39"/>
      <c r="L299" s="39"/>
      <c r="M299" s="39"/>
      <c r="N299" s="40">
        <v>38</v>
      </c>
      <c r="O299" s="40">
        <v>4</v>
      </c>
      <c r="P299" s="40"/>
      <c r="Q299" s="42"/>
      <c r="R299" s="39"/>
      <c r="S299" s="42"/>
      <c r="T299" s="39"/>
      <c r="U299" s="42"/>
      <c r="V299" s="39"/>
      <c r="W299" s="42"/>
      <c r="X299" s="39"/>
      <c r="Y299" s="41"/>
      <c r="Z299" s="39"/>
      <c r="AA299" s="39"/>
    </row>
    <row r="300" spans="2:27" x14ac:dyDescent="0.3">
      <c r="B300" s="39"/>
      <c r="C300" s="39"/>
      <c r="D300" s="39"/>
      <c r="E300" s="42"/>
      <c r="F300" s="39" t="s">
        <v>2743</v>
      </c>
      <c r="G300" s="42"/>
      <c r="H300" s="42">
        <v>-0.37003900000000001</v>
      </c>
      <c r="I300" s="69">
        <v>116.16117</v>
      </c>
      <c r="J300" s="39" t="s">
        <v>2748</v>
      </c>
      <c r="K300" s="39"/>
      <c r="L300" s="39"/>
      <c r="M300" s="39"/>
      <c r="N300" s="40">
        <v>14</v>
      </c>
      <c r="O300" s="40">
        <v>4</v>
      </c>
      <c r="P300" s="40"/>
      <c r="Q300" s="42"/>
      <c r="R300" s="39"/>
      <c r="S300" s="42"/>
      <c r="T300" s="39"/>
      <c r="U300" s="42"/>
      <c r="V300" s="39"/>
      <c r="W300" s="42"/>
      <c r="X300" s="39"/>
      <c r="Y300" s="41"/>
      <c r="Z300" s="39"/>
      <c r="AA300" s="39"/>
    </row>
    <row r="301" spans="2:27" x14ac:dyDescent="0.3">
      <c r="B301" s="39"/>
      <c r="C301" s="39"/>
      <c r="D301" s="39"/>
      <c r="E301" s="42"/>
      <c r="F301" s="39" t="s">
        <v>2744</v>
      </c>
      <c r="G301" s="42"/>
      <c r="H301" s="42" t="s">
        <v>2751</v>
      </c>
      <c r="I301" s="69" t="s">
        <v>2752</v>
      </c>
      <c r="J301" s="39" t="s">
        <v>2749</v>
      </c>
      <c r="K301" s="39"/>
      <c r="L301" s="39"/>
      <c r="M301" s="39"/>
      <c r="N301" s="40">
        <v>17</v>
      </c>
      <c r="O301" s="40">
        <v>4</v>
      </c>
      <c r="P301" s="40"/>
      <c r="Q301" s="42"/>
      <c r="R301" s="39"/>
      <c r="S301" s="42"/>
      <c r="T301" s="39"/>
      <c r="U301" s="42"/>
      <c r="V301" s="39"/>
      <c r="W301" s="42"/>
      <c r="X301" s="39"/>
      <c r="Y301" s="41"/>
      <c r="Z301" s="39"/>
      <c r="AA301" s="39"/>
    </row>
    <row r="302" spans="2:27" x14ac:dyDescent="0.3">
      <c r="B302" s="39"/>
      <c r="C302" s="39"/>
      <c r="D302" s="39"/>
      <c r="E302" s="42"/>
      <c r="F302" s="39" t="s">
        <v>2745</v>
      </c>
      <c r="G302" s="42"/>
      <c r="H302" s="42" t="s">
        <v>2753</v>
      </c>
      <c r="I302" s="69" t="s">
        <v>2754</v>
      </c>
      <c r="J302" s="39" t="s">
        <v>2750</v>
      </c>
      <c r="K302" s="39"/>
      <c r="L302" s="39"/>
      <c r="M302" s="39"/>
      <c r="N302" s="40">
        <v>23</v>
      </c>
      <c r="O302" s="40">
        <v>4</v>
      </c>
      <c r="P302" s="40"/>
      <c r="Q302" s="42"/>
      <c r="R302" s="39"/>
      <c r="S302" s="42"/>
      <c r="T302" s="39"/>
      <c r="U302" s="42"/>
      <c r="V302" s="39"/>
      <c r="W302" s="42"/>
      <c r="X302" s="39"/>
      <c r="Y302" s="41"/>
      <c r="Z302" s="39"/>
      <c r="AA302" s="39"/>
    </row>
    <row r="303" spans="2:27" x14ac:dyDescent="0.3">
      <c r="B303" s="39">
        <v>133</v>
      </c>
      <c r="C303" s="39">
        <v>34</v>
      </c>
      <c r="D303" s="39">
        <v>385</v>
      </c>
      <c r="E303" s="42" t="s">
        <v>2127</v>
      </c>
      <c r="F303" s="39" t="s">
        <v>2343</v>
      </c>
      <c r="G303" s="42" t="s">
        <v>2344</v>
      </c>
      <c r="H303" s="42" t="s">
        <v>2755</v>
      </c>
      <c r="I303" s="42" t="s">
        <v>2756</v>
      </c>
      <c r="J303" s="39" t="s">
        <v>2535</v>
      </c>
      <c r="K303" s="39"/>
      <c r="L303" s="39"/>
      <c r="M303" s="39"/>
      <c r="N303" s="40">
        <v>20</v>
      </c>
      <c r="O303" s="40">
        <v>3.7</v>
      </c>
      <c r="P303" s="40">
        <v>4</v>
      </c>
      <c r="Q303" s="42" t="s">
        <v>2357</v>
      </c>
      <c r="R303" s="39">
        <v>2</v>
      </c>
      <c r="S303" s="42" t="s">
        <v>2362</v>
      </c>
      <c r="T303" s="39">
        <v>2</v>
      </c>
      <c r="U303" s="42" t="s">
        <v>1940</v>
      </c>
      <c r="V303" s="39">
        <v>1</v>
      </c>
      <c r="W303" s="42" t="s">
        <v>1944</v>
      </c>
      <c r="X303" s="39">
        <v>2</v>
      </c>
      <c r="Y303" s="41">
        <f t="shared" ref="Y303" si="83">AVERAGE(R303,T303,V303,X303)</f>
        <v>1.75</v>
      </c>
      <c r="Z303" s="39" t="str">
        <f t="shared" ref="Z303" si="84">IF(AND(Y303&gt;=0,Y303&lt;=0.5),"BAIK SEKALI",IF(AND(Y303&gt;0.6,Y303&lt;=1.5),"BAIK",IF(AND(Y303&gt;1.5,Y303&lt;=2.5),"SEDANG",IF(AND(Y303&gt;2.5,Y303&lt;=3.5),"RUSAK RINGAN",IF(AND(Y303&gt;3.6,Y303&lt;=4.5),"KRITIS",IF(AND(Y303&gt;4.6,Y303&lt;=5),"RUNTUH"))))))</f>
        <v>SEDANG</v>
      </c>
      <c r="AA303" s="42" t="str">
        <f t="shared" ref="AA303" si="85">IF(AND(Y303&gt;=0,Y303&lt;=0.5),"PEMELIHARAAN RUTIN",IF(AND(Y303&gt;0.06,Y303&lt;=1.5),"PEMELIHARAAN RUTIN *)",IF(AND(Y303&gt;1.5,Y303&lt;=2.5),"PERBAIKAN/REHABILITASI",IF(AND(Y303&gt;2.5,Y303&lt;=3.5),"REHABILITASI",IF(AND(Y303&gt;3.5,Y303&lt;=4.5),"PENGGANTIAN",IF(AND(Y303&gt;4.6,Y303&lt;=5),"PEMBANGUNAN JEMBATAN BARU",0))))))</f>
        <v>PERBAIKAN/REHABILITASI</v>
      </c>
    </row>
    <row r="304" spans="2:27" x14ac:dyDescent="0.3">
      <c r="B304" s="39">
        <v>134</v>
      </c>
      <c r="C304" s="39">
        <v>34</v>
      </c>
      <c r="D304" s="39">
        <v>386</v>
      </c>
      <c r="E304" s="42" t="s">
        <v>2128</v>
      </c>
      <c r="F304" s="39"/>
      <c r="G304" s="42"/>
      <c r="H304" s="42"/>
      <c r="I304" s="42"/>
      <c r="J304" s="39"/>
      <c r="K304" s="39"/>
      <c r="L304" s="39"/>
      <c r="M304" s="39"/>
      <c r="N304" s="40"/>
      <c r="O304" s="40"/>
      <c r="P304" s="40"/>
      <c r="Q304" s="42"/>
      <c r="R304" s="39"/>
      <c r="S304" s="42"/>
      <c r="T304" s="39"/>
      <c r="U304" s="42"/>
      <c r="V304" s="39"/>
      <c r="W304" s="42"/>
      <c r="X304" s="39"/>
      <c r="Y304" s="41"/>
      <c r="Z304" s="39"/>
      <c r="AA304" s="39"/>
    </row>
    <row r="305" spans="2:27" x14ac:dyDescent="0.3">
      <c r="B305" s="39">
        <v>135</v>
      </c>
      <c r="C305" s="39">
        <v>34</v>
      </c>
      <c r="D305" s="39">
        <v>387</v>
      </c>
      <c r="E305" s="42" t="s">
        <v>2129</v>
      </c>
      <c r="F305" s="39"/>
      <c r="G305" s="42"/>
      <c r="H305" s="42" t="s">
        <v>2757</v>
      </c>
      <c r="I305" s="42" t="s">
        <v>2758</v>
      </c>
      <c r="J305" s="39" t="s">
        <v>2378</v>
      </c>
      <c r="K305" s="39"/>
      <c r="L305" s="39"/>
      <c r="M305" s="39"/>
      <c r="N305" s="40">
        <v>15</v>
      </c>
      <c r="O305" s="40">
        <v>5.0999999999999996</v>
      </c>
      <c r="P305" s="40">
        <v>4</v>
      </c>
      <c r="Q305" s="42"/>
      <c r="R305" s="39"/>
      <c r="S305" s="42"/>
      <c r="T305" s="39"/>
      <c r="U305" s="42"/>
      <c r="V305" s="39"/>
      <c r="W305" s="42"/>
      <c r="X305" s="39"/>
      <c r="Y305" s="41"/>
      <c r="Z305" s="39"/>
      <c r="AA305" s="39"/>
    </row>
    <row r="306" spans="2:27" x14ac:dyDescent="0.3">
      <c r="B306" s="39">
        <v>136</v>
      </c>
      <c r="C306" s="39">
        <v>34</v>
      </c>
      <c r="D306" s="39">
        <v>388</v>
      </c>
      <c r="E306" s="42" t="s">
        <v>2130</v>
      </c>
      <c r="F306" s="39"/>
      <c r="G306" s="42"/>
      <c r="H306" s="42"/>
      <c r="I306" s="42"/>
      <c r="J306" s="39"/>
      <c r="K306" s="39"/>
      <c r="L306" s="39"/>
      <c r="M306" s="39"/>
      <c r="N306" s="40"/>
      <c r="O306" s="40"/>
      <c r="P306" s="40"/>
      <c r="Q306" s="42"/>
      <c r="R306" s="39"/>
      <c r="S306" s="42"/>
      <c r="T306" s="39"/>
      <c r="U306" s="42"/>
      <c r="V306" s="39"/>
      <c r="W306" s="42"/>
      <c r="X306" s="39"/>
      <c r="Y306" s="41"/>
      <c r="Z306" s="39"/>
      <c r="AA306" s="39"/>
    </row>
    <row r="307" spans="2:27" x14ac:dyDescent="0.3">
      <c r="B307" s="39">
        <v>137</v>
      </c>
      <c r="C307" s="39">
        <v>34</v>
      </c>
      <c r="D307" s="39">
        <v>389</v>
      </c>
      <c r="E307" s="42" t="s">
        <v>2131</v>
      </c>
      <c r="F307" s="39"/>
      <c r="G307" s="42"/>
      <c r="H307" s="42"/>
      <c r="I307" s="42"/>
      <c r="J307" s="39"/>
      <c r="K307" s="39"/>
      <c r="L307" s="39"/>
      <c r="M307" s="39"/>
      <c r="N307" s="40">
        <v>24</v>
      </c>
      <c r="O307" s="40">
        <v>4</v>
      </c>
      <c r="P307" s="40">
        <v>12</v>
      </c>
      <c r="Q307" s="42"/>
      <c r="R307" s="39"/>
      <c r="S307" s="42"/>
      <c r="T307" s="39"/>
      <c r="U307" s="42"/>
      <c r="V307" s="39"/>
      <c r="W307" s="42"/>
      <c r="X307" s="39"/>
      <c r="Y307" s="41"/>
      <c r="Z307" s="39"/>
      <c r="AA307" s="39"/>
    </row>
    <row r="308" spans="2:27" x14ac:dyDescent="0.3">
      <c r="B308" s="39">
        <v>138</v>
      </c>
      <c r="C308" s="39">
        <v>34</v>
      </c>
      <c r="D308" s="39">
        <v>390</v>
      </c>
      <c r="E308" s="42" t="s">
        <v>2132</v>
      </c>
      <c r="F308" s="39" t="s">
        <v>2345</v>
      </c>
      <c r="G308" s="42" t="s">
        <v>2346</v>
      </c>
      <c r="H308" s="42" t="s">
        <v>2760</v>
      </c>
      <c r="I308" s="42" t="s">
        <v>2761</v>
      </c>
      <c r="J308" s="39" t="s">
        <v>2762</v>
      </c>
      <c r="K308" s="39"/>
      <c r="L308" s="39"/>
      <c r="M308" s="39"/>
      <c r="N308" s="40">
        <v>23.3</v>
      </c>
      <c r="O308" s="40">
        <v>3.9</v>
      </c>
      <c r="P308" s="40">
        <v>12</v>
      </c>
      <c r="Q308" s="42" t="s">
        <v>2357</v>
      </c>
      <c r="R308" s="39">
        <v>3</v>
      </c>
      <c r="S308" s="42" t="s">
        <v>2362</v>
      </c>
      <c r="T308" s="39">
        <v>3</v>
      </c>
      <c r="U308" s="42" t="s">
        <v>1940</v>
      </c>
      <c r="V308" s="39">
        <v>3</v>
      </c>
      <c r="W308" s="42" t="s">
        <v>1944</v>
      </c>
      <c r="X308" s="39">
        <v>3</v>
      </c>
      <c r="Y308" s="41">
        <f t="shared" ref="Y308:Y310" si="86">AVERAGE(R308,T308,V308,X308)</f>
        <v>3</v>
      </c>
      <c r="Z308" s="39" t="str">
        <f t="shared" ref="Z308:Z310" si="87">IF(AND(Y308&gt;=0,Y308&lt;=0.5),"BAIK SEKALI",IF(AND(Y308&gt;0.6,Y308&lt;=1.5),"BAIK",IF(AND(Y308&gt;1.5,Y308&lt;=2.5),"SEDANG",IF(AND(Y308&gt;2.5,Y308&lt;=3.5),"RUSAK RINGAN",IF(AND(Y308&gt;3.6,Y308&lt;=4.5),"KRITIS",IF(AND(Y308&gt;4.6,Y308&lt;=5),"RUNTUH"))))))</f>
        <v>RUSAK RINGAN</v>
      </c>
      <c r="AA308" s="42" t="str">
        <f t="shared" ref="AA308:AA310" si="88">IF(AND(Y308&gt;=0,Y308&lt;=0.5),"PEMELIHARAAN RUTIN",IF(AND(Y308&gt;0.06,Y308&lt;=1.5),"PEMELIHARAAN RUTIN *)",IF(AND(Y308&gt;1.5,Y308&lt;=2.5),"PERBAIKAN/REHABILITASI",IF(AND(Y308&gt;2.5,Y308&lt;=3.5),"REHABILITASI",IF(AND(Y308&gt;3.5,Y308&lt;=4.5),"PENGGANTIAN",IF(AND(Y308&gt;4.6,Y308&lt;=5),"PEMBANGUNAN JEMBATAN BARU",0))))))</f>
        <v>REHABILITASI</v>
      </c>
    </row>
    <row r="309" spans="2:27" x14ac:dyDescent="0.3">
      <c r="B309" s="39"/>
      <c r="C309" s="39"/>
      <c r="D309" s="39"/>
      <c r="E309" s="42"/>
      <c r="F309" s="39" t="s">
        <v>2347</v>
      </c>
      <c r="G309" s="42" t="s">
        <v>2348</v>
      </c>
      <c r="H309" s="42" t="s">
        <v>2763</v>
      </c>
      <c r="I309" s="42" t="s">
        <v>2764</v>
      </c>
      <c r="J309" s="39" t="s">
        <v>2765</v>
      </c>
      <c r="K309" s="39"/>
      <c r="L309" s="39"/>
      <c r="M309" s="39"/>
      <c r="N309" s="40">
        <v>24</v>
      </c>
      <c r="O309" s="40">
        <v>4</v>
      </c>
      <c r="P309" s="40">
        <v>7</v>
      </c>
      <c r="Q309" s="42" t="s">
        <v>2357</v>
      </c>
      <c r="R309" s="39">
        <v>2</v>
      </c>
      <c r="S309" s="42" t="s">
        <v>2362</v>
      </c>
      <c r="T309" s="39">
        <v>2</v>
      </c>
      <c r="U309" s="42" t="s">
        <v>1940</v>
      </c>
      <c r="V309" s="39">
        <v>3</v>
      </c>
      <c r="W309" s="42" t="s">
        <v>1944</v>
      </c>
      <c r="X309" s="39">
        <v>2</v>
      </c>
      <c r="Y309" s="41">
        <f t="shared" si="86"/>
        <v>2.25</v>
      </c>
      <c r="Z309" s="39" t="str">
        <f t="shared" si="87"/>
        <v>SEDANG</v>
      </c>
      <c r="AA309" s="42" t="str">
        <f t="shared" si="88"/>
        <v>PERBAIKAN/REHABILITASI</v>
      </c>
    </row>
    <row r="310" spans="2:27" x14ac:dyDescent="0.3">
      <c r="B310" s="39">
        <v>140</v>
      </c>
      <c r="C310" s="39">
        <v>34</v>
      </c>
      <c r="D310" s="39">
        <v>391</v>
      </c>
      <c r="E310" s="42" t="s">
        <v>2133</v>
      </c>
      <c r="F310" s="39" t="s">
        <v>2349</v>
      </c>
      <c r="G310" s="42"/>
      <c r="H310" s="42" t="s">
        <v>2766</v>
      </c>
      <c r="I310" s="42" t="s">
        <v>2767</v>
      </c>
      <c r="J310" s="39" t="s">
        <v>2768</v>
      </c>
      <c r="K310" s="39"/>
      <c r="L310" s="39"/>
      <c r="M310" s="39"/>
      <c r="N310" s="40">
        <v>14.5</v>
      </c>
      <c r="O310" s="40">
        <v>4.0999999999999996</v>
      </c>
      <c r="P310" s="40">
        <v>5</v>
      </c>
      <c r="Q310" s="42" t="s">
        <v>2357</v>
      </c>
      <c r="R310" s="39">
        <v>4</v>
      </c>
      <c r="S310" s="42" t="s">
        <v>2362</v>
      </c>
      <c r="T310" s="39">
        <v>3</v>
      </c>
      <c r="U310" s="42" t="s">
        <v>1940</v>
      </c>
      <c r="V310" s="39">
        <v>3</v>
      </c>
      <c r="W310" s="42" t="s">
        <v>1944</v>
      </c>
      <c r="X310" s="39">
        <v>3</v>
      </c>
      <c r="Y310" s="41">
        <f t="shared" si="86"/>
        <v>3.25</v>
      </c>
      <c r="Z310" s="39" t="str">
        <f t="shared" si="87"/>
        <v>RUSAK RINGAN</v>
      </c>
      <c r="AA310" s="42" t="str">
        <f t="shared" si="88"/>
        <v>REHABILITASI</v>
      </c>
    </row>
    <row r="311" spans="2:27" x14ac:dyDescent="0.3">
      <c r="B311" s="39"/>
      <c r="C311" s="39"/>
      <c r="D311" s="39"/>
      <c r="E311" s="42"/>
      <c r="F311" s="39" t="s">
        <v>2769</v>
      </c>
      <c r="G311" s="42"/>
      <c r="H311" s="42" t="s">
        <v>2770</v>
      </c>
      <c r="I311" s="42" t="s">
        <v>2771</v>
      </c>
      <c r="J311" s="39" t="s">
        <v>2772</v>
      </c>
      <c r="K311" s="39"/>
      <c r="L311" s="39"/>
      <c r="M311" s="39"/>
      <c r="N311" s="40">
        <v>10.5</v>
      </c>
      <c r="O311" s="40">
        <v>4.0999999999999996</v>
      </c>
      <c r="P311" s="40">
        <v>4</v>
      </c>
      <c r="Q311" s="42"/>
      <c r="R311" s="39"/>
      <c r="S311" s="42"/>
      <c r="T311" s="39"/>
      <c r="U311" s="42"/>
      <c r="V311" s="39"/>
      <c r="W311" s="42"/>
      <c r="X311" s="39"/>
      <c r="Y311" s="41"/>
      <c r="Z311" s="39"/>
      <c r="AA311" s="42"/>
    </row>
    <row r="312" spans="2:27" x14ac:dyDescent="0.3">
      <c r="B312" s="39"/>
      <c r="C312" s="39"/>
      <c r="D312" s="39"/>
      <c r="E312" s="42"/>
      <c r="F312" s="39" t="s">
        <v>2773</v>
      </c>
      <c r="G312" s="42"/>
      <c r="H312" s="42" t="s">
        <v>2774</v>
      </c>
      <c r="I312" s="42" t="s">
        <v>2775</v>
      </c>
      <c r="J312" s="39" t="s">
        <v>2776</v>
      </c>
      <c r="K312" s="39"/>
      <c r="L312" s="39"/>
      <c r="M312" s="39"/>
      <c r="N312" s="40">
        <v>12.5</v>
      </c>
      <c r="O312" s="40">
        <v>4</v>
      </c>
      <c r="P312" s="40">
        <v>7</v>
      </c>
      <c r="Q312" s="42"/>
      <c r="R312" s="39"/>
      <c r="S312" s="42"/>
      <c r="T312" s="39"/>
      <c r="U312" s="42"/>
      <c r="V312" s="39"/>
      <c r="W312" s="42"/>
      <c r="X312" s="39"/>
      <c r="Y312" s="41"/>
      <c r="Z312" s="39"/>
      <c r="AA312" s="42"/>
    </row>
    <row r="313" spans="2:27" x14ac:dyDescent="0.3">
      <c r="B313" s="39"/>
      <c r="C313" s="39"/>
      <c r="D313" s="39"/>
      <c r="E313" s="42"/>
      <c r="F313" s="39" t="s">
        <v>2777</v>
      </c>
      <c r="G313" s="42"/>
      <c r="H313" s="42" t="s">
        <v>2778</v>
      </c>
      <c r="I313" s="42" t="s">
        <v>2779</v>
      </c>
      <c r="J313" s="39" t="s">
        <v>2780</v>
      </c>
      <c r="K313" s="39"/>
      <c r="L313" s="39"/>
      <c r="M313" s="39"/>
      <c r="N313" s="40">
        <v>8.4</v>
      </c>
      <c r="O313" s="40">
        <v>3.5</v>
      </c>
      <c r="P313" s="40">
        <v>2</v>
      </c>
      <c r="Q313" s="42"/>
      <c r="R313" s="39"/>
      <c r="S313" s="42"/>
      <c r="T313" s="39"/>
      <c r="U313" s="42"/>
      <c r="V313" s="39"/>
      <c r="W313" s="42"/>
      <c r="X313" s="39"/>
      <c r="Y313" s="41"/>
      <c r="Z313" s="39"/>
      <c r="AA313" s="42"/>
    </row>
    <row r="314" spans="2:27" x14ac:dyDescent="0.3">
      <c r="B314" s="39">
        <v>141</v>
      </c>
      <c r="C314" s="39">
        <v>34</v>
      </c>
      <c r="D314" s="39">
        <v>392</v>
      </c>
      <c r="E314" s="42" t="s">
        <v>2134</v>
      </c>
      <c r="F314" s="39" t="s">
        <v>2350</v>
      </c>
      <c r="G314" s="42" t="s">
        <v>2351</v>
      </c>
      <c r="H314" s="42"/>
      <c r="I314" s="42"/>
      <c r="J314" s="39"/>
      <c r="K314" s="39"/>
      <c r="L314" s="39"/>
      <c r="M314" s="39"/>
      <c r="N314" s="40">
        <v>8</v>
      </c>
      <c r="O314" s="40">
        <v>4</v>
      </c>
      <c r="P314" s="40">
        <v>3</v>
      </c>
      <c r="Q314" s="42" t="s">
        <v>2357</v>
      </c>
      <c r="R314" s="39">
        <v>4</v>
      </c>
      <c r="S314" s="42" t="s">
        <v>2362</v>
      </c>
      <c r="T314" s="39">
        <v>3</v>
      </c>
      <c r="U314" s="42" t="s">
        <v>1940</v>
      </c>
      <c r="V314" s="39">
        <v>3</v>
      </c>
      <c r="W314" s="42" t="s">
        <v>1944</v>
      </c>
      <c r="X314" s="39">
        <v>3</v>
      </c>
      <c r="Y314" s="41">
        <f t="shared" ref="Y314:Y315" si="89">AVERAGE(R314,T314,V314,X314)</f>
        <v>3.25</v>
      </c>
      <c r="Z314" s="39" t="str">
        <f t="shared" ref="Z314:Z315" si="90">IF(AND(Y314&gt;=0,Y314&lt;=0.5),"BAIK SEKALI",IF(AND(Y314&gt;0.6,Y314&lt;=1.5),"BAIK",IF(AND(Y314&gt;1.5,Y314&lt;=2.5),"SEDANG",IF(AND(Y314&gt;2.5,Y314&lt;=3.5),"RUSAK RINGAN",IF(AND(Y314&gt;3.6,Y314&lt;=4.5),"KRITIS",IF(AND(Y314&gt;4.6,Y314&lt;=5),"RUNTUH"))))))</f>
        <v>RUSAK RINGAN</v>
      </c>
      <c r="AA314" s="42" t="str">
        <f t="shared" ref="AA314:AA315" si="91">IF(AND(Y314&gt;=0,Y314&lt;=0.5),"PEMELIHARAAN RUTIN",IF(AND(Y314&gt;0.06,Y314&lt;=1.5),"PEMELIHARAAN RUTIN *)",IF(AND(Y314&gt;1.5,Y314&lt;=2.5),"PERBAIKAN/REHABILITASI",IF(AND(Y314&gt;2.5,Y314&lt;=3.5),"REHABILITASI",IF(AND(Y314&gt;3.5,Y314&lt;=4.5),"PENGGANTIAN",IF(AND(Y314&gt;4.6,Y314&lt;=5),"PEMBANGUNAN JEMBATAN BARU",0))))))</f>
        <v>REHABILITASI</v>
      </c>
    </row>
    <row r="315" spans="2:27" x14ac:dyDescent="0.3">
      <c r="B315" s="39"/>
      <c r="C315" s="39"/>
      <c r="D315" s="39"/>
      <c r="E315" s="42"/>
      <c r="F315" s="39" t="s">
        <v>2352</v>
      </c>
      <c r="G315" s="42" t="s">
        <v>2353</v>
      </c>
      <c r="H315" s="42"/>
      <c r="I315" s="42"/>
      <c r="J315" s="39"/>
      <c r="K315" s="39"/>
      <c r="L315" s="39"/>
      <c r="M315" s="39"/>
      <c r="N315" s="40"/>
      <c r="O315" s="40"/>
      <c r="P315" s="40"/>
      <c r="Q315" s="42" t="s">
        <v>2357</v>
      </c>
      <c r="R315" s="39">
        <v>4</v>
      </c>
      <c r="S315" s="42" t="s">
        <v>2362</v>
      </c>
      <c r="T315" s="39">
        <v>3</v>
      </c>
      <c r="U315" s="42" t="s">
        <v>1940</v>
      </c>
      <c r="V315" s="39">
        <v>3</v>
      </c>
      <c r="W315" s="42" t="s">
        <v>1944</v>
      </c>
      <c r="X315" s="39">
        <v>3</v>
      </c>
      <c r="Y315" s="41">
        <f t="shared" si="89"/>
        <v>3.25</v>
      </c>
      <c r="Z315" s="39" t="str">
        <f t="shared" si="90"/>
        <v>RUSAK RINGAN</v>
      </c>
      <c r="AA315" s="42" t="str">
        <f t="shared" si="91"/>
        <v>REHABILITASI</v>
      </c>
    </row>
    <row r="316" spans="2:27" x14ac:dyDescent="0.3">
      <c r="B316" s="39">
        <v>142</v>
      </c>
      <c r="C316" s="39">
        <v>34</v>
      </c>
      <c r="D316" s="39">
        <v>393</v>
      </c>
      <c r="E316" s="42" t="s">
        <v>2135</v>
      </c>
      <c r="F316" s="39"/>
      <c r="G316" s="42"/>
      <c r="H316" s="42"/>
      <c r="I316" s="42"/>
      <c r="J316" s="39"/>
      <c r="K316" s="39"/>
      <c r="L316" s="39"/>
      <c r="M316" s="39"/>
      <c r="N316" s="40"/>
      <c r="O316" s="40"/>
      <c r="P316" s="40"/>
      <c r="Q316" s="42"/>
      <c r="R316" s="39"/>
      <c r="S316" s="42"/>
      <c r="T316" s="39"/>
      <c r="U316" s="42"/>
      <c r="V316" s="39"/>
      <c r="W316" s="42"/>
      <c r="X316" s="39"/>
      <c r="Y316" s="41"/>
      <c r="Z316" s="39"/>
      <c r="AA316" s="39"/>
    </row>
    <row r="317" spans="2:27" x14ac:dyDescent="0.3">
      <c r="B317" s="39">
        <v>143</v>
      </c>
      <c r="C317" s="39">
        <v>34</v>
      </c>
      <c r="D317" s="39">
        <v>394</v>
      </c>
      <c r="E317" s="42" t="s">
        <v>2136</v>
      </c>
      <c r="F317" s="39"/>
      <c r="G317" s="42"/>
      <c r="H317" s="42"/>
      <c r="I317" s="42"/>
      <c r="J317" s="39"/>
      <c r="K317" s="39"/>
      <c r="L317" s="39"/>
      <c r="M317" s="39"/>
      <c r="N317" s="40"/>
      <c r="O317" s="40"/>
      <c r="P317" s="40"/>
      <c r="Q317" s="42"/>
      <c r="R317" s="39"/>
      <c r="S317" s="42"/>
      <c r="T317" s="39"/>
      <c r="U317" s="42"/>
      <c r="V317" s="39"/>
      <c r="W317" s="42"/>
      <c r="X317" s="39"/>
      <c r="Y317" s="41"/>
      <c r="Z317" s="39"/>
      <c r="AA317" s="39"/>
    </row>
    <row r="318" spans="2:27" x14ac:dyDescent="0.3">
      <c r="B318" s="39">
        <v>144</v>
      </c>
      <c r="C318" s="39">
        <v>34</v>
      </c>
      <c r="D318" s="39">
        <v>395</v>
      </c>
      <c r="E318" s="42" t="s">
        <v>2137</v>
      </c>
      <c r="F318" s="39"/>
      <c r="G318" s="42"/>
      <c r="H318" s="42"/>
      <c r="I318" s="42"/>
      <c r="J318" s="39"/>
      <c r="K318" s="39"/>
      <c r="L318" s="39"/>
      <c r="M318" s="39"/>
      <c r="N318" s="40"/>
      <c r="O318" s="40"/>
      <c r="P318" s="40"/>
      <c r="Q318" s="42"/>
      <c r="R318" s="39"/>
      <c r="S318" s="42"/>
      <c r="T318" s="39"/>
      <c r="U318" s="42"/>
      <c r="V318" s="39"/>
      <c r="W318" s="42"/>
      <c r="X318" s="39"/>
      <c r="Y318" s="41"/>
      <c r="Z318" s="39"/>
      <c r="AA318" s="39"/>
    </row>
    <row r="319" spans="2:27" x14ac:dyDescent="0.3">
      <c r="B319" s="39">
        <v>145</v>
      </c>
      <c r="C319" s="39">
        <v>34</v>
      </c>
      <c r="D319" s="39">
        <v>396</v>
      </c>
      <c r="E319" s="42" t="s">
        <v>2138</v>
      </c>
      <c r="F319" s="39"/>
      <c r="G319" s="42"/>
      <c r="H319" s="42"/>
      <c r="I319" s="42"/>
      <c r="J319" s="39"/>
      <c r="K319" s="39"/>
      <c r="L319" s="39"/>
      <c r="M319" s="39"/>
      <c r="N319" s="40"/>
      <c r="O319" s="40"/>
      <c r="P319" s="40"/>
      <c r="Q319" s="42"/>
      <c r="R319" s="39"/>
      <c r="S319" s="42"/>
      <c r="T319" s="39"/>
      <c r="U319" s="42"/>
      <c r="V319" s="39"/>
      <c r="W319" s="42"/>
      <c r="X319" s="39"/>
      <c r="Y319" s="41"/>
      <c r="Z319" s="39"/>
      <c r="AA319" s="39"/>
    </row>
    <row r="320" spans="2:27" x14ac:dyDescent="0.3">
      <c r="B320" s="39">
        <v>146</v>
      </c>
      <c r="C320" s="39">
        <v>34</v>
      </c>
      <c r="D320" s="39">
        <v>397</v>
      </c>
      <c r="E320" s="42" t="s">
        <v>2139</v>
      </c>
      <c r="F320" s="39"/>
      <c r="G320" s="42"/>
      <c r="H320" s="42"/>
      <c r="I320" s="42"/>
      <c r="J320" s="39"/>
      <c r="K320" s="39"/>
      <c r="L320" s="39"/>
      <c r="M320" s="39"/>
      <c r="N320" s="40"/>
      <c r="O320" s="40"/>
      <c r="P320" s="40"/>
      <c r="Q320" s="42"/>
      <c r="R320" s="39"/>
      <c r="S320" s="42"/>
      <c r="T320" s="39"/>
      <c r="U320" s="42"/>
      <c r="V320" s="39"/>
      <c r="W320" s="42"/>
      <c r="X320" s="39"/>
      <c r="Y320" s="41"/>
      <c r="Z320" s="39"/>
      <c r="AA320" s="39"/>
    </row>
    <row r="321" spans="2:27" x14ac:dyDescent="0.3">
      <c r="B321" s="39">
        <v>147</v>
      </c>
      <c r="C321" s="39">
        <v>34</v>
      </c>
      <c r="D321" s="39">
        <v>398</v>
      </c>
      <c r="E321" s="42" t="s">
        <v>2140</v>
      </c>
      <c r="F321" s="39"/>
      <c r="G321" s="42"/>
      <c r="H321" s="42"/>
      <c r="I321" s="42"/>
      <c r="J321" s="39"/>
      <c r="K321" s="39"/>
      <c r="L321" s="39"/>
      <c r="M321" s="39"/>
      <c r="N321" s="40"/>
      <c r="O321" s="40"/>
      <c r="P321" s="40"/>
      <c r="Q321" s="42"/>
      <c r="R321" s="39"/>
      <c r="S321" s="42"/>
      <c r="T321" s="39"/>
      <c r="U321" s="42"/>
      <c r="V321" s="39"/>
      <c r="W321" s="42"/>
      <c r="X321" s="39"/>
      <c r="Y321" s="41"/>
      <c r="Z321" s="39"/>
      <c r="AA321" s="39"/>
    </row>
    <row r="322" spans="2:27" x14ac:dyDescent="0.3">
      <c r="B322" s="39">
        <v>148</v>
      </c>
      <c r="C322" s="39">
        <v>34</v>
      </c>
      <c r="D322" s="39">
        <v>399</v>
      </c>
      <c r="E322" s="42" t="s">
        <v>2141</v>
      </c>
      <c r="F322" s="39"/>
      <c r="G322" s="42"/>
      <c r="H322" s="42"/>
      <c r="I322" s="42"/>
      <c r="J322" s="39"/>
      <c r="K322" s="39"/>
      <c r="L322" s="39"/>
      <c r="M322" s="39"/>
      <c r="N322" s="40">
        <v>22</v>
      </c>
      <c r="O322" s="40">
        <v>3.6</v>
      </c>
      <c r="P322" s="40">
        <v>10</v>
      </c>
      <c r="Q322" s="42" t="s">
        <v>2357</v>
      </c>
      <c r="R322" s="39">
        <v>4</v>
      </c>
      <c r="S322" s="42" t="s">
        <v>2373</v>
      </c>
      <c r="T322" s="39">
        <v>4</v>
      </c>
      <c r="U322" s="42" t="s">
        <v>1940</v>
      </c>
      <c r="V322" s="39">
        <v>3</v>
      </c>
      <c r="W322" s="42" t="s">
        <v>1944</v>
      </c>
      <c r="X322" s="39">
        <v>4</v>
      </c>
      <c r="Y322" s="41">
        <f t="shared" ref="Y322" si="92">AVERAGE(R322,T322,V322,X322)</f>
        <v>3.75</v>
      </c>
      <c r="Z322" s="39" t="str">
        <f t="shared" ref="Z322" si="93">IF(AND(Y322&gt;=0,Y322&lt;=0.5),"BAIK SEKALI",IF(AND(Y322&gt;0.6,Y322&lt;=1.5),"BAIK",IF(AND(Y322&gt;1.5,Y322&lt;=2.5),"SEDANG",IF(AND(Y322&gt;2.5,Y322&lt;=3.5),"RUSAK RINGAN",IF(AND(Y322&gt;3.6,Y322&lt;=4.5),"KRITIS",IF(AND(Y322&gt;4.6,Y322&lt;=5),"RUNTUH"))))))</f>
        <v>KRITIS</v>
      </c>
      <c r="AA322" s="42" t="str">
        <f t="shared" ref="AA322" si="94">IF(AND(Y322&gt;=0,Y322&lt;=0.5),"PEMELIHARAAN RUTIN",IF(AND(Y322&gt;0.06,Y322&lt;=1.5),"PEMELIHARAAN RUTIN *)",IF(AND(Y322&gt;1.5,Y322&lt;=2.5),"PERBAIKAN/REHABILITASI",IF(AND(Y322&gt;2.5,Y322&lt;=3.5),"REHABILITASI",IF(AND(Y322&gt;3.5,Y322&lt;=4.5),"PENGGANTIAN",IF(AND(Y322&gt;4.6,Y322&lt;=5),"PEMBANGUNAN JEMBATAN BARU",0))))))</f>
        <v>PENGGANTIAN</v>
      </c>
    </row>
    <row r="323" spans="2:27" x14ac:dyDescent="0.3">
      <c r="B323" s="39">
        <v>149</v>
      </c>
      <c r="C323" s="39">
        <v>34</v>
      </c>
      <c r="D323" s="39">
        <v>400</v>
      </c>
      <c r="E323" s="42" t="s">
        <v>2142</v>
      </c>
      <c r="F323" s="39" t="s">
        <v>2354</v>
      </c>
      <c r="G323" s="42" t="s">
        <v>2355</v>
      </c>
      <c r="H323" s="42" t="s">
        <v>2781</v>
      </c>
      <c r="I323" s="42" t="s">
        <v>2782</v>
      </c>
      <c r="J323" s="39" t="s">
        <v>2783</v>
      </c>
      <c r="K323" s="39"/>
      <c r="L323" s="39"/>
      <c r="M323" s="39"/>
      <c r="N323" s="40">
        <v>23</v>
      </c>
      <c r="O323" s="40">
        <v>3.9</v>
      </c>
      <c r="P323" s="40">
        <v>6</v>
      </c>
      <c r="Q323" s="42"/>
      <c r="R323" s="39"/>
      <c r="S323" s="42"/>
      <c r="T323" s="39"/>
      <c r="U323" s="42"/>
      <c r="V323" s="39"/>
      <c r="W323" s="42"/>
      <c r="X323" s="39"/>
      <c r="Y323" s="41"/>
      <c r="Z323" s="39"/>
      <c r="AA323" s="39"/>
    </row>
    <row r="324" spans="2:27" x14ac:dyDescent="0.3">
      <c r="B324" s="39">
        <v>150</v>
      </c>
      <c r="C324" s="39">
        <v>34</v>
      </c>
      <c r="D324" s="39">
        <v>401</v>
      </c>
      <c r="E324" s="42" t="s">
        <v>2143</v>
      </c>
      <c r="F324" s="39"/>
      <c r="G324" s="42"/>
      <c r="H324" s="42"/>
      <c r="I324" s="42"/>
      <c r="J324" s="39"/>
      <c r="K324" s="39"/>
      <c r="L324" s="39"/>
      <c r="M324" s="39"/>
      <c r="N324" s="40"/>
      <c r="O324" s="40"/>
      <c r="P324" s="40"/>
      <c r="Q324" s="42"/>
      <c r="R324" s="39"/>
      <c r="S324" s="42"/>
      <c r="T324" s="39"/>
      <c r="U324" s="42"/>
      <c r="V324" s="39"/>
      <c r="W324" s="42"/>
      <c r="X324" s="39"/>
      <c r="Y324" s="41"/>
      <c r="Z324" s="39"/>
      <c r="AA324" s="39"/>
    </row>
    <row r="325" spans="2:27" x14ac:dyDescent="0.3">
      <c r="B325" s="39">
        <v>151</v>
      </c>
      <c r="C325" s="39">
        <v>34</v>
      </c>
      <c r="D325" s="39">
        <v>402</v>
      </c>
      <c r="E325" s="42" t="s">
        <v>2144</v>
      </c>
      <c r="F325" s="39"/>
      <c r="G325" s="42"/>
      <c r="H325" s="42"/>
      <c r="I325" s="42"/>
      <c r="J325" s="39"/>
      <c r="K325" s="39"/>
      <c r="L325" s="39"/>
      <c r="M325" s="39"/>
      <c r="N325" s="40"/>
      <c r="O325" s="40"/>
      <c r="P325" s="40"/>
      <c r="Q325" s="42"/>
      <c r="R325" s="39"/>
      <c r="S325" s="42"/>
      <c r="T325" s="39"/>
      <c r="U325" s="42"/>
      <c r="V325" s="39"/>
      <c r="W325" s="42"/>
      <c r="X325" s="39"/>
      <c r="Y325" s="41"/>
      <c r="Z325" s="39"/>
      <c r="AA325" s="39"/>
    </row>
    <row r="326" spans="2:27" ht="27.6" x14ac:dyDescent="0.3">
      <c r="B326" s="39">
        <v>152</v>
      </c>
      <c r="C326" s="39">
        <v>34</v>
      </c>
      <c r="D326" s="39">
        <v>403</v>
      </c>
      <c r="E326" s="60" t="s">
        <v>2145</v>
      </c>
      <c r="F326" s="39" t="s">
        <v>2949</v>
      </c>
      <c r="G326" s="42"/>
      <c r="H326" s="42" t="s">
        <v>2950</v>
      </c>
      <c r="I326" s="42" t="s">
        <v>2951</v>
      </c>
      <c r="J326" s="39" t="s">
        <v>2952</v>
      </c>
      <c r="K326" s="39"/>
      <c r="L326" s="39"/>
      <c r="M326" s="39"/>
      <c r="N326" s="40">
        <v>10.199999999999999</v>
      </c>
      <c r="O326" s="40">
        <v>3.5</v>
      </c>
      <c r="P326" s="40">
        <v>4</v>
      </c>
      <c r="Q326" s="42"/>
      <c r="R326" s="39"/>
      <c r="S326" s="42"/>
      <c r="T326" s="39"/>
      <c r="U326" s="42"/>
      <c r="V326" s="39"/>
      <c r="W326" s="42"/>
      <c r="X326" s="39"/>
      <c r="Y326" s="41"/>
      <c r="Z326" s="39"/>
      <c r="AA326" s="39"/>
    </row>
    <row r="327" spans="2:27" x14ac:dyDescent="0.3">
      <c r="B327" s="39"/>
      <c r="C327" s="39"/>
      <c r="D327" s="39"/>
      <c r="E327" s="60"/>
      <c r="F327" s="39" t="s">
        <v>2953</v>
      </c>
      <c r="G327" s="42"/>
      <c r="H327" s="42" t="s">
        <v>2954</v>
      </c>
      <c r="I327" s="42" t="s">
        <v>2955</v>
      </c>
      <c r="J327" s="39" t="s">
        <v>2956</v>
      </c>
      <c r="K327" s="39"/>
      <c r="L327" s="39"/>
      <c r="M327" s="39"/>
      <c r="N327" s="40">
        <v>14.1</v>
      </c>
      <c r="O327" s="40">
        <v>3.5</v>
      </c>
      <c r="P327" s="40">
        <v>3</v>
      </c>
      <c r="Q327" s="42"/>
      <c r="R327" s="39"/>
      <c r="S327" s="42"/>
      <c r="T327" s="39"/>
      <c r="U327" s="42"/>
      <c r="V327" s="39"/>
      <c r="W327" s="42"/>
      <c r="X327" s="39"/>
      <c r="Y327" s="41"/>
      <c r="Z327" s="39"/>
      <c r="AA327" s="39"/>
    </row>
    <row r="328" spans="2:27" x14ac:dyDescent="0.3">
      <c r="B328" s="39"/>
      <c r="C328" s="39"/>
      <c r="D328" s="39"/>
      <c r="E328" s="60"/>
      <c r="F328" s="39" t="s">
        <v>2957</v>
      </c>
      <c r="G328" s="42"/>
      <c r="H328" s="42" t="s">
        <v>2958</v>
      </c>
      <c r="I328" s="42" t="s">
        <v>2959</v>
      </c>
      <c r="J328" s="39" t="s">
        <v>2960</v>
      </c>
      <c r="K328" s="39"/>
      <c r="L328" s="39"/>
      <c r="M328" s="39"/>
      <c r="N328" s="40">
        <v>30.44</v>
      </c>
      <c r="O328" s="40">
        <v>3.6</v>
      </c>
      <c r="P328" s="40">
        <v>6</v>
      </c>
      <c r="Q328" s="42"/>
      <c r="R328" s="39"/>
      <c r="S328" s="42"/>
      <c r="T328" s="39"/>
      <c r="U328" s="42"/>
      <c r="V328" s="39"/>
      <c r="W328" s="42"/>
      <c r="X328" s="39"/>
      <c r="Y328" s="41"/>
      <c r="Z328" s="39"/>
      <c r="AA328" s="39"/>
    </row>
    <row r="329" spans="2:27" x14ac:dyDescent="0.3">
      <c r="B329" s="39"/>
      <c r="C329" s="39"/>
      <c r="D329" s="39"/>
      <c r="E329" s="60"/>
      <c r="F329" s="39" t="s">
        <v>2961</v>
      </c>
      <c r="G329" s="42"/>
      <c r="H329" s="42" t="s">
        <v>2962</v>
      </c>
      <c r="I329" s="42" t="s">
        <v>2963</v>
      </c>
      <c r="J329" s="39" t="s">
        <v>2964</v>
      </c>
      <c r="K329" s="39"/>
      <c r="L329" s="39"/>
      <c r="M329" s="39"/>
      <c r="N329" s="40">
        <v>24.15</v>
      </c>
      <c r="O329" s="40">
        <v>3.6</v>
      </c>
      <c r="P329" s="40">
        <v>2</v>
      </c>
      <c r="Q329" s="42"/>
      <c r="R329" s="39"/>
      <c r="S329" s="42"/>
      <c r="T329" s="39"/>
      <c r="U329" s="42"/>
      <c r="V329" s="39"/>
      <c r="W329" s="42"/>
      <c r="X329" s="39"/>
      <c r="Y329" s="41"/>
      <c r="Z329" s="39"/>
      <c r="AA329" s="39"/>
    </row>
    <row r="330" spans="2:27" x14ac:dyDescent="0.3">
      <c r="B330" s="39"/>
      <c r="C330" s="39"/>
      <c r="D330" s="39"/>
      <c r="E330" s="60"/>
      <c r="F330" s="39" t="s">
        <v>2965</v>
      </c>
      <c r="G330" s="42"/>
      <c r="H330" s="42" t="s">
        <v>2966</v>
      </c>
      <c r="I330" s="42" t="s">
        <v>2967</v>
      </c>
      <c r="J330" s="39" t="s">
        <v>2968</v>
      </c>
      <c r="K330" s="39"/>
      <c r="L330" s="39"/>
      <c r="M330" s="39"/>
      <c r="N330" s="40">
        <v>14.1</v>
      </c>
      <c r="O330" s="40">
        <v>3.6</v>
      </c>
      <c r="P330" s="40">
        <v>2</v>
      </c>
      <c r="Q330" s="42"/>
      <c r="R330" s="39"/>
      <c r="S330" s="42"/>
      <c r="T330" s="39"/>
      <c r="U330" s="42"/>
      <c r="V330" s="39"/>
      <c r="W330" s="42"/>
      <c r="X330" s="39"/>
      <c r="Y330" s="41"/>
      <c r="Z330" s="39"/>
      <c r="AA330" s="39"/>
    </row>
    <row r="331" spans="2:27" x14ac:dyDescent="0.3">
      <c r="B331" s="39"/>
      <c r="C331" s="39"/>
      <c r="D331" s="39"/>
      <c r="E331" s="60"/>
      <c r="F331" s="39" t="s">
        <v>2969</v>
      </c>
      <c r="G331" s="42"/>
      <c r="H331" s="42" t="s">
        <v>2970</v>
      </c>
      <c r="I331" s="42" t="s">
        <v>2971</v>
      </c>
      <c r="J331" s="39" t="s">
        <v>2972</v>
      </c>
      <c r="K331" s="39"/>
      <c r="L331" s="39"/>
      <c r="M331" s="39"/>
      <c r="N331" s="40">
        <v>17.260000000000002</v>
      </c>
      <c r="O331" s="40">
        <v>3.6</v>
      </c>
      <c r="P331" s="40">
        <v>3</v>
      </c>
      <c r="Q331" s="42"/>
      <c r="R331" s="39"/>
      <c r="S331" s="42"/>
      <c r="T331" s="39"/>
      <c r="U331" s="42"/>
      <c r="V331" s="39"/>
      <c r="W331" s="42"/>
      <c r="X331" s="39"/>
      <c r="Y331" s="41"/>
      <c r="Z331" s="39"/>
      <c r="AA331" s="39"/>
    </row>
    <row r="332" spans="2:27" x14ac:dyDescent="0.3">
      <c r="B332" s="39"/>
      <c r="C332" s="39"/>
      <c r="D332" s="39"/>
      <c r="E332" s="60"/>
      <c r="F332" s="39" t="s">
        <v>2973</v>
      </c>
      <c r="G332" s="42"/>
      <c r="H332" s="42" t="s">
        <v>2974</v>
      </c>
      <c r="I332" s="42" t="s">
        <v>2975</v>
      </c>
      <c r="J332" s="39" t="s">
        <v>2976</v>
      </c>
      <c r="K332" s="39"/>
      <c r="L332" s="39"/>
      <c r="M332" s="39"/>
      <c r="N332" s="40">
        <v>18</v>
      </c>
      <c r="O332" s="40">
        <v>3.6</v>
      </c>
      <c r="P332" s="40">
        <v>2</v>
      </c>
      <c r="Q332" s="42"/>
      <c r="R332" s="39"/>
      <c r="S332" s="42"/>
      <c r="T332" s="39"/>
      <c r="U332" s="42"/>
      <c r="V332" s="39"/>
      <c r="W332" s="42"/>
      <c r="X332" s="39"/>
      <c r="Y332" s="41"/>
      <c r="Z332" s="39"/>
      <c r="AA332" s="39"/>
    </row>
    <row r="333" spans="2:27" x14ac:dyDescent="0.3">
      <c r="B333" s="39"/>
      <c r="C333" s="39"/>
      <c r="D333" s="39"/>
      <c r="E333" s="60"/>
      <c r="F333" s="39" t="s">
        <v>2977</v>
      </c>
      <c r="G333" s="42"/>
      <c r="H333" s="42" t="s">
        <v>2978</v>
      </c>
      <c r="I333" s="42" t="s">
        <v>2979</v>
      </c>
      <c r="J333" s="39" t="s">
        <v>2980</v>
      </c>
      <c r="K333" s="39"/>
      <c r="L333" s="39"/>
      <c r="M333" s="39"/>
      <c r="N333" s="40">
        <v>13.8</v>
      </c>
      <c r="O333" s="40">
        <v>4.7</v>
      </c>
      <c r="P333" s="40">
        <v>1</v>
      </c>
      <c r="Q333" s="42"/>
      <c r="R333" s="39"/>
      <c r="S333" s="42"/>
      <c r="T333" s="39"/>
      <c r="U333" s="42"/>
      <c r="V333" s="39"/>
      <c r="W333" s="42"/>
      <c r="X333" s="39"/>
      <c r="Y333" s="41"/>
      <c r="Z333" s="39"/>
      <c r="AA333" s="39"/>
    </row>
    <row r="334" spans="2:27" x14ac:dyDescent="0.3">
      <c r="B334" s="39"/>
      <c r="C334" s="39"/>
      <c r="D334" s="39"/>
      <c r="E334" s="60"/>
      <c r="F334" s="39" t="s">
        <v>2981</v>
      </c>
      <c r="G334" s="42"/>
      <c r="H334" s="42" t="s">
        <v>2982</v>
      </c>
      <c r="I334" s="42" t="s">
        <v>2983</v>
      </c>
      <c r="J334" s="39" t="s">
        <v>2984</v>
      </c>
      <c r="K334" s="39"/>
      <c r="L334" s="39"/>
      <c r="M334" s="39"/>
      <c r="N334" s="40">
        <v>14</v>
      </c>
      <c r="O334" s="40">
        <v>6.25</v>
      </c>
      <c r="P334" s="40">
        <v>1</v>
      </c>
      <c r="Q334" s="42"/>
      <c r="R334" s="39"/>
      <c r="S334" s="42"/>
      <c r="T334" s="39"/>
      <c r="U334" s="42"/>
      <c r="V334" s="39"/>
      <c r="W334" s="42"/>
      <c r="X334" s="39"/>
      <c r="Y334" s="41"/>
      <c r="Z334" s="39"/>
      <c r="AA334" s="39"/>
    </row>
    <row r="335" spans="2:27" x14ac:dyDescent="0.3">
      <c r="B335" s="39"/>
      <c r="C335" s="39"/>
      <c r="D335" s="39"/>
      <c r="E335" s="60"/>
      <c r="F335" s="39" t="s">
        <v>2985</v>
      </c>
      <c r="G335" s="42"/>
      <c r="H335" s="42" t="s">
        <v>2986</v>
      </c>
      <c r="I335" s="42" t="s">
        <v>2987</v>
      </c>
      <c r="J335" s="39" t="s">
        <v>2988</v>
      </c>
      <c r="K335" s="39"/>
      <c r="L335" s="39"/>
      <c r="M335" s="39"/>
      <c r="N335" s="40">
        <v>15.8</v>
      </c>
      <c r="O335" s="40">
        <v>5.5</v>
      </c>
      <c r="P335" s="40">
        <v>1</v>
      </c>
      <c r="Q335" s="42"/>
      <c r="R335" s="39"/>
      <c r="S335" s="42"/>
      <c r="T335" s="39"/>
      <c r="U335" s="42"/>
      <c r="V335" s="39"/>
      <c r="W335" s="42"/>
      <c r="X335" s="39"/>
      <c r="Y335" s="41"/>
      <c r="Z335" s="39"/>
      <c r="AA335" s="39"/>
    </row>
    <row r="336" spans="2:27" x14ac:dyDescent="0.3">
      <c r="B336" s="39"/>
      <c r="C336" s="39"/>
      <c r="D336" s="39"/>
      <c r="E336" s="60"/>
      <c r="F336" s="39" t="s">
        <v>2989</v>
      </c>
      <c r="G336" s="42"/>
      <c r="H336" s="42" t="s">
        <v>2990</v>
      </c>
      <c r="I336" s="42" t="s">
        <v>2991</v>
      </c>
      <c r="J336" s="39" t="s">
        <v>2992</v>
      </c>
      <c r="K336" s="39"/>
      <c r="L336" s="39"/>
      <c r="M336" s="39"/>
      <c r="N336" s="40">
        <v>10.8</v>
      </c>
      <c r="O336" s="40">
        <v>6.2</v>
      </c>
      <c r="P336" s="40">
        <v>1</v>
      </c>
      <c r="Q336" s="42"/>
      <c r="R336" s="39"/>
      <c r="S336" s="42"/>
      <c r="T336" s="39"/>
      <c r="U336" s="42"/>
      <c r="V336" s="39"/>
      <c r="W336" s="42"/>
      <c r="X336" s="39"/>
      <c r="Y336" s="41"/>
      <c r="Z336" s="39"/>
      <c r="AA336" s="39"/>
    </row>
    <row r="337" spans="2:27" x14ac:dyDescent="0.3">
      <c r="B337" s="39"/>
      <c r="C337" s="39"/>
      <c r="D337" s="39"/>
      <c r="E337" s="60"/>
      <c r="F337" s="39" t="s">
        <v>2993</v>
      </c>
      <c r="G337" s="42"/>
      <c r="H337" s="42" t="s">
        <v>2994</v>
      </c>
      <c r="I337" s="42" t="s">
        <v>2995</v>
      </c>
      <c r="J337" s="39" t="s">
        <v>2996</v>
      </c>
      <c r="K337" s="39"/>
      <c r="L337" s="39"/>
      <c r="M337" s="39"/>
      <c r="N337" s="40">
        <v>16.739999999999998</v>
      </c>
      <c r="O337" s="40">
        <v>4.6500000000000004</v>
      </c>
      <c r="P337" s="40">
        <v>1</v>
      </c>
      <c r="Q337" s="42"/>
      <c r="R337" s="39"/>
      <c r="S337" s="42"/>
      <c r="T337" s="39"/>
      <c r="U337" s="42"/>
      <c r="V337" s="39"/>
      <c r="W337" s="42"/>
      <c r="X337" s="39"/>
      <c r="Y337" s="41"/>
      <c r="Z337" s="39"/>
      <c r="AA337" s="39"/>
    </row>
    <row r="338" spans="2:27" x14ac:dyDescent="0.3">
      <c r="B338" s="39"/>
      <c r="C338" s="39"/>
      <c r="D338" s="39"/>
      <c r="E338" s="60"/>
      <c r="F338" s="39" t="s">
        <v>2997</v>
      </c>
      <c r="G338" s="42"/>
      <c r="H338" s="42" t="s">
        <v>2998</v>
      </c>
      <c r="I338" s="42" t="s">
        <v>2999</v>
      </c>
      <c r="J338" s="39" t="s">
        <v>3000</v>
      </c>
      <c r="K338" s="39"/>
      <c r="L338" s="39"/>
      <c r="M338" s="39"/>
      <c r="N338" s="40">
        <v>13.8</v>
      </c>
      <c r="O338" s="40">
        <v>3.18</v>
      </c>
      <c r="P338" s="40">
        <v>2</v>
      </c>
      <c r="Q338" s="42"/>
      <c r="R338" s="39"/>
      <c r="S338" s="42"/>
      <c r="T338" s="39"/>
      <c r="U338" s="42"/>
      <c r="V338" s="39"/>
      <c r="W338" s="42"/>
      <c r="X338" s="39"/>
      <c r="Y338" s="41"/>
      <c r="Z338" s="39"/>
      <c r="AA338" s="39"/>
    </row>
    <row r="339" spans="2:27" x14ac:dyDescent="0.3">
      <c r="B339" s="39">
        <v>153</v>
      </c>
      <c r="C339" s="39">
        <v>34</v>
      </c>
      <c r="D339" s="39">
        <v>404</v>
      </c>
      <c r="E339" s="42" t="s">
        <v>2146</v>
      </c>
      <c r="F339" s="39" t="s">
        <v>3001</v>
      </c>
      <c r="G339" s="42"/>
      <c r="H339" s="42" t="s">
        <v>3002</v>
      </c>
      <c r="I339" s="42" t="s">
        <v>3003</v>
      </c>
      <c r="J339" s="39" t="s">
        <v>3004</v>
      </c>
      <c r="K339" s="39"/>
      <c r="L339" s="39"/>
      <c r="M339" s="39"/>
      <c r="N339" s="40">
        <v>11</v>
      </c>
      <c r="O339" s="40">
        <v>5.3</v>
      </c>
      <c r="P339" s="40">
        <v>1</v>
      </c>
      <c r="Q339" s="42"/>
      <c r="R339" s="39"/>
      <c r="S339" s="42"/>
      <c r="T339" s="39"/>
      <c r="U339" s="42"/>
      <c r="V339" s="39"/>
      <c r="W339" s="42"/>
      <c r="X339" s="39"/>
      <c r="Y339" s="41"/>
      <c r="Z339" s="39"/>
      <c r="AA339" s="39"/>
    </row>
    <row r="340" spans="2:27" x14ac:dyDescent="0.3">
      <c r="B340" s="39"/>
      <c r="C340" s="39"/>
      <c r="D340" s="39"/>
      <c r="E340" s="42"/>
      <c r="F340" s="39" t="s">
        <v>3005</v>
      </c>
      <c r="G340" s="42" t="s">
        <v>2833</v>
      </c>
      <c r="H340" s="42" t="s">
        <v>3006</v>
      </c>
      <c r="I340" s="42" t="s">
        <v>3007</v>
      </c>
      <c r="J340" s="39" t="s">
        <v>3008</v>
      </c>
      <c r="K340" s="39"/>
      <c r="L340" s="39"/>
      <c r="M340" s="39"/>
      <c r="N340" s="40">
        <v>18</v>
      </c>
      <c r="O340" s="40">
        <v>5.5</v>
      </c>
      <c r="P340" s="40">
        <v>1</v>
      </c>
      <c r="Q340" s="42"/>
      <c r="R340" s="39"/>
      <c r="S340" s="42"/>
      <c r="T340" s="39"/>
      <c r="U340" s="42"/>
      <c r="V340" s="39"/>
      <c r="W340" s="42"/>
      <c r="X340" s="39"/>
      <c r="Y340" s="41"/>
      <c r="Z340" s="39"/>
      <c r="AA340" s="39"/>
    </row>
    <row r="341" spans="2:27" x14ac:dyDescent="0.3">
      <c r="B341" s="39"/>
      <c r="C341" s="39"/>
      <c r="D341" s="39"/>
      <c r="E341" s="42"/>
      <c r="F341" s="39" t="s">
        <v>3009</v>
      </c>
      <c r="G341" s="42"/>
      <c r="H341" s="42" t="s">
        <v>3010</v>
      </c>
      <c r="I341" s="42" t="s">
        <v>3011</v>
      </c>
      <c r="J341" s="39" t="s">
        <v>3012</v>
      </c>
      <c r="K341" s="39"/>
      <c r="L341" s="39"/>
      <c r="M341" s="39"/>
      <c r="N341" s="40">
        <v>12.5</v>
      </c>
      <c r="O341" s="40">
        <v>4.2</v>
      </c>
      <c r="P341" s="40">
        <v>3</v>
      </c>
      <c r="Q341" s="42"/>
      <c r="R341" s="39"/>
      <c r="S341" s="42"/>
      <c r="T341" s="39"/>
      <c r="U341" s="42"/>
      <c r="V341" s="39"/>
      <c r="W341" s="42"/>
      <c r="X341" s="39"/>
      <c r="Y341" s="41"/>
      <c r="Z341" s="39"/>
      <c r="AA341" s="39"/>
    </row>
    <row r="342" spans="2:27" x14ac:dyDescent="0.3">
      <c r="B342" s="39"/>
      <c r="C342" s="39"/>
      <c r="D342" s="39"/>
      <c r="E342" s="42"/>
      <c r="F342" s="39" t="s">
        <v>3013</v>
      </c>
      <c r="G342" s="42"/>
      <c r="H342" s="42" t="s">
        <v>3014</v>
      </c>
      <c r="I342" s="42" t="s">
        <v>3015</v>
      </c>
      <c r="J342" s="39" t="s">
        <v>3016</v>
      </c>
      <c r="K342" s="39"/>
      <c r="L342" s="39"/>
      <c r="M342" s="39"/>
      <c r="N342" s="40">
        <v>10.4</v>
      </c>
      <c r="O342" s="40">
        <v>4.2</v>
      </c>
      <c r="P342" s="40">
        <v>1</v>
      </c>
      <c r="Q342" s="42"/>
      <c r="R342" s="39"/>
      <c r="S342" s="42"/>
      <c r="T342" s="39"/>
      <c r="U342" s="42"/>
      <c r="V342" s="39"/>
      <c r="W342" s="42"/>
      <c r="X342" s="39"/>
      <c r="Y342" s="41"/>
      <c r="Z342" s="39"/>
      <c r="AA342" s="39"/>
    </row>
    <row r="343" spans="2:27" x14ac:dyDescent="0.3">
      <c r="B343" s="39">
        <v>154</v>
      </c>
      <c r="C343" s="39">
        <v>34</v>
      </c>
      <c r="D343" s="39">
        <v>405</v>
      </c>
      <c r="E343" s="42" t="s">
        <v>2147</v>
      </c>
      <c r="F343" s="39"/>
      <c r="G343" s="42"/>
      <c r="H343" s="42"/>
      <c r="I343" s="42"/>
      <c r="J343" s="39"/>
      <c r="K343" s="39"/>
      <c r="L343" s="39"/>
      <c r="M343" s="39"/>
      <c r="N343" s="40"/>
      <c r="O343" s="40"/>
      <c r="P343" s="40"/>
      <c r="Q343" s="42"/>
      <c r="R343" s="39"/>
      <c r="S343" s="42"/>
      <c r="T343" s="39"/>
      <c r="U343" s="42"/>
      <c r="V343" s="39"/>
      <c r="W343" s="42"/>
      <c r="X343" s="39"/>
      <c r="Y343" s="41"/>
      <c r="Z343" s="39"/>
      <c r="AA343" s="39"/>
    </row>
    <row r="344" spans="2:27" x14ac:dyDescent="0.3">
      <c r="B344" s="39">
        <v>155</v>
      </c>
      <c r="C344" s="39">
        <v>34</v>
      </c>
      <c r="D344" s="39">
        <v>406</v>
      </c>
      <c r="E344" s="42" t="s">
        <v>2148</v>
      </c>
      <c r="F344" s="39" t="s">
        <v>2784</v>
      </c>
      <c r="G344" s="42"/>
      <c r="H344" s="42" t="s">
        <v>2785</v>
      </c>
      <c r="I344" s="42" t="s">
        <v>2786</v>
      </c>
      <c r="J344" s="39" t="s">
        <v>2787</v>
      </c>
      <c r="K344" s="39"/>
      <c r="L344" s="39"/>
      <c r="M344" s="39"/>
      <c r="N344" s="40">
        <v>15</v>
      </c>
      <c r="O344" s="40">
        <v>4.2</v>
      </c>
      <c r="P344" s="40">
        <v>1</v>
      </c>
      <c r="Q344" s="42"/>
      <c r="R344" s="39"/>
      <c r="S344" s="42"/>
      <c r="T344" s="39"/>
      <c r="U344" s="42"/>
      <c r="V344" s="39"/>
      <c r="W344" s="42"/>
      <c r="X344" s="39"/>
      <c r="Y344" s="41"/>
      <c r="Z344" s="39"/>
      <c r="AA344" s="39"/>
    </row>
    <row r="345" spans="2:27" x14ac:dyDescent="0.3">
      <c r="B345" s="39">
        <v>156</v>
      </c>
      <c r="C345" s="39">
        <v>34</v>
      </c>
      <c r="D345" s="39">
        <v>407</v>
      </c>
      <c r="E345" s="42" t="s">
        <v>2149</v>
      </c>
      <c r="F345" s="39" t="s">
        <v>3017</v>
      </c>
      <c r="G345" s="42"/>
      <c r="H345" s="42">
        <v>-0.68154199999999998</v>
      </c>
      <c r="I345" s="69">
        <v>115.96466100000001</v>
      </c>
      <c r="J345" s="39" t="s">
        <v>3018</v>
      </c>
      <c r="K345" s="39"/>
      <c r="L345" s="39"/>
      <c r="M345" s="39"/>
      <c r="N345" s="40">
        <v>16</v>
      </c>
      <c r="O345" s="40">
        <v>4.2</v>
      </c>
      <c r="P345" s="40">
        <v>1</v>
      </c>
      <c r="Q345" s="42"/>
      <c r="R345" s="39"/>
      <c r="S345" s="42"/>
      <c r="T345" s="39"/>
      <c r="U345" s="42"/>
      <c r="V345" s="39"/>
      <c r="W345" s="42"/>
      <c r="X345" s="39"/>
      <c r="Y345" s="41"/>
      <c r="Z345" s="39"/>
      <c r="AA345" s="39"/>
    </row>
    <row r="346" spans="2:27" x14ac:dyDescent="0.3">
      <c r="B346" s="39"/>
      <c r="C346" s="39"/>
      <c r="D346" s="39"/>
      <c r="E346" s="42"/>
      <c r="F346" s="39" t="s">
        <v>3019</v>
      </c>
      <c r="G346" s="42"/>
      <c r="H346" s="42">
        <v>-0.68321399999999999</v>
      </c>
      <c r="I346" s="69">
        <v>115.964888</v>
      </c>
      <c r="J346" s="39" t="s">
        <v>3020</v>
      </c>
      <c r="K346" s="39"/>
      <c r="L346" s="39"/>
      <c r="M346" s="39"/>
      <c r="N346" s="40">
        <v>6.2</v>
      </c>
      <c r="O346" s="40">
        <v>3</v>
      </c>
      <c r="P346" s="40">
        <v>1</v>
      </c>
      <c r="Q346" s="42"/>
      <c r="R346" s="39"/>
      <c r="S346" s="42"/>
      <c r="T346" s="39"/>
      <c r="U346" s="42"/>
      <c r="V346" s="39"/>
      <c r="W346" s="42"/>
      <c r="X346" s="39"/>
      <c r="Y346" s="41"/>
      <c r="Z346" s="39"/>
      <c r="AA346" s="39"/>
    </row>
    <row r="347" spans="2:27" x14ac:dyDescent="0.3">
      <c r="B347" s="39"/>
      <c r="C347" s="39"/>
      <c r="D347" s="39"/>
      <c r="E347" s="42"/>
      <c r="F347" s="39" t="s">
        <v>3021</v>
      </c>
      <c r="G347" s="42"/>
      <c r="H347" s="42">
        <v>-0.69476300000000002</v>
      </c>
      <c r="I347" s="69">
        <v>115.96334899999999</v>
      </c>
      <c r="J347" s="39" t="s">
        <v>3022</v>
      </c>
      <c r="K347" s="39"/>
      <c r="L347" s="39"/>
      <c r="M347" s="39"/>
      <c r="N347" s="40">
        <v>12.5</v>
      </c>
      <c r="O347" s="40">
        <v>5.5</v>
      </c>
      <c r="P347" s="40">
        <v>1</v>
      </c>
      <c r="Q347" s="42"/>
      <c r="R347" s="39"/>
      <c r="S347" s="42"/>
      <c r="T347" s="39"/>
      <c r="U347" s="42"/>
      <c r="V347" s="39"/>
      <c r="W347" s="42"/>
      <c r="X347" s="39"/>
      <c r="Y347" s="41"/>
      <c r="Z347" s="39"/>
      <c r="AA347" s="39"/>
    </row>
    <row r="348" spans="2:27" x14ac:dyDescent="0.3">
      <c r="B348" s="39"/>
      <c r="C348" s="39"/>
      <c r="D348" s="39"/>
      <c r="E348" s="42"/>
      <c r="F348" s="39" t="s">
        <v>3023</v>
      </c>
      <c r="G348" s="42"/>
      <c r="H348" s="42">
        <v>-0.70135099999999995</v>
      </c>
      <c r="I348" s="69">
        <v>115.949602</v>
      </c>
      <c r="J348" s="39" t="s">
        <v>3024</v>
      </c>
      <c r="K348" s="39"/>
      <c r="L348" s="39"/>
      <c r="M348" s="39"/>
      <c r="N348" s="40">
        <v>12</v>
      </c>
      <c r="O348" s="40">
        <v>4</v>
      </c>
      <c r="P348" s="40">
        <v>1</v>
      </c>
      <c r="Q348" s="42"/>
      <c r="R348" s="39"/>
      <c r="S348" s="42"/>
      <c r="T348" s="39"/>
      <c r="U348" s="42"/>
      <c r="V348" s="39"/>
      <c r="W348" s="42"/>
      <c r="X348" s="39"/>
      <c r="Y348" s="41"/>
      <c r="Z348" s="39"/>
      <c r="AA348" s="39"/>
    </row>
    <row r="349" spans="2:27" x14ac:dyDescent="0.3">
      <c r="B349" s="39">
        <v>157</v>
      </c>
      <c r="C349" s="39">
        <v>34</v>
      </c>
      <c r="D349" s="39">
        <v>408</v>
      </c>
      <c r="E349" s="42" t="s">
        <v>2150</v>
      </c>
      <c r="F349" s="39" t="s">
        <v>3025</v>
      </c>
      <c r="G349" s="42"/>
      <c r="H349" s="42" t="s">
        <v>3026</v>
      </c>
      <c r="I349" s="42" t="s">
        <v>3027</v>
      </c>
      <c r="J349" s="39" t="s">
        <v>2384</v>
      </c>
      <c r="K349" s="39"/>
      <c r="L349" s="39"/>
      <c r="M349" s="39"/>
      <c r="N349" s="40">
        <v>9.4</v>
      </c>
      <c r="O349" s="40">
        <v>9.8000000000000007</v>
      </c>
      <c r="P349" s="40">
        <v>1</v>
      </c>
      <c r="Q349" s="42"/>
      <c r="R349" s="39"/>
      <c r="S349" s="42"/>
      <c r="T349" s="39"/>
      <c r="U349" s="42"/>
      <c r="V349" s="39"/>
      <c r="W349" s="42"/>
      <c r="X349" s="39"/>
      <c r="Y349" s="41"/>
      <c r="Z349" s="39"/>
      <c r="AA349" s="39"/>
    </row>
    <row r="350" spans="2:27" x14ac:dyDescent="0.3">
      <c r="B350" s="39">
        <v>158</v>
      </c>
      <c r="C350" s="39">
        <v>34</v>
      </c>
      <c r="D350" s="39">
        <v>409</v>
      </c>
      <c r="E350" s="42" t="s">
        <v>2151</v>
      </c>
      <c r="F350" s="39" t="s">
        <v>3028</v>
      </c>
      <c r="G350" s="42" t="s">
        <v>3029</v>
      </c>
      <c r="H350" s="80">
        <v>-0.5363</v>
      </c>
      <c r="I350" s="69">
        <v>115.91471679999999</v>
      </c>
      <c r="J350" s="39" t="s">
        <v>3030</v>
      </c>
      <c r="K350" s="39"/>
      <c r="L350" s="39"/>
      <c r="M350" s="39"/>
      <c r="N350" s="40">
        <v>40</v>
      </c>
      <c r="O350" s="40">
        <v>6</v>
      </c>
      <c r="P350" s="40">
        <v>7</v>
      </c>
      <c r="Q350" s="42"/>
      <c r="R350" s="39"/>
      <c r="S350" s="42"/>
      <c r="T350" s="39"/>
      <c r="U350" s="42"/>
      <c r="V350" s="39"/>
      <c r="W350" s="42"/>
      <c r="X350" s="39"/>
      <c r="Y350" s="41"/>
      <c r="Z350" s="39"/>
      <c r="AA350" s="39"/>
    </row>
    <row r="351" spans="2:27" x14ac:dyDescent="0.3">
      <c r="B351" s="39"/>
      <c r="C351" s="39"/>
      <c r="D351" s="39"/>
      <c r="E351" s="42"/>
      <c r="F351" s="39" t="s">
        <v>3031</v>
      </c>
      <c r="G351" s="42"/>
      <c r="H351" s="42">
        <v>-0.50479099999999999</v>
      </c>
      <c r="I351" s="69">
        <v>115.924741</v>
      </c>
      <c r="J351" s="39" t="s">
        <v>3032</v>
      </c>
      <c r="K351" s="39"/>
      <c r="L351" s="39"/>
      <c r="M351" s="39"/>
      <c r="N351" s="40">
        <v>22</v>
      </c>
      <c r="O351" s="40">
        <v>5.2</v>
      </c>
      <c r="P351" s="40">
        <v>5</v>
      </c>
      <c r="Q351" s="42"/>
      <c r="R351" s="39"/>
      <c r="S351" s="42"/>
      <c r="T351" s="39"/>
      <c r="U351" s="42"/>
      <c r="V351" s="39"/>
      <c r="W351" s="42"/>
      <c r="X351" s="39"/>
      <c r="Y351" s="41"/>
      <c r="Z351" s="39"/>
      <c r="AA351" s="39"/>
    </row>
    <row r="352" spans="2:27" x14ac:dyDescent="0.3">
      <c r="B352" s="39"/>
      <c r="C352" s="39"/>
      <c r="D352" s="39"/>
      <c r="E352" s="42"/>
      <c r="F352" s="39" t="s">
        <v>3033</v>
      </c>
      <c r="G352" s="42"/>
      <c r="H352" s="42" t="s">
        <v>3034</v>
      </c>
      <c r="I352" s="69" t="s">
        <v>3035</v>
      </c>
      <c r="J352" s="39" t="s">
        <v>3036</v>
      </c>
      <c r="K352" s="39"/>
      <c r="L352" s="39"/>
      <c r="M352" s="39"/>
      <c r="N352" s="40">
        <v>16</v>
      </c>
      <c r="O352" s="40">
        <v>4.2</v>
      </c>
      <c r="P352" s="40">
        <v>5</v>
      </c>
      <c r="Q352" s="42"/>
      <c r="R352" s="39"/>
      <c r="S352" s="42"/>
      <c r="T352" s="39"/>
      <c r="U352" s="42"/>
      <c r="V352" s="39"/>
      <c r="W352" s="42"/>
      <c r="X352" s="39"/>
      <c r="Y352" s="41"/>
      <c r="Z352" s="39"/>
      <c r="AA352" s="39"/>
    </row>
    <row r="353" spans="2:27" x14ac:dyDescent="0.3">
      <c r="B353" s="39"/>
      <c r="C353" s="39"/>
      <c r="D353" s="39"/>
      <c r="E353" s="42"/>
      <c r="F353" s="39" t="s">
        <v>3037</v>
      </c>
      <c r="G353" s="42"/>
      <c r="H353" s="42" t="s">
        <v>3038</v>
      </c>
      <c r="I353" s="69" t="s">
        <v>3039</v>
      </c>
      <c r="J353" s="39" t="s">
        <v>3040</v>
      </c>
      <c r="K353" s="39"/>
      <c r="L353" s="39"/>
      <c r="M353" s="39"/>
      <c r="N353" s="40">
        <v>10.6</v>
      </c>
      <c r="O353" s="40">
        <v>5.9</v>
      </c>
      <c r="P353" s="40">
        <v>6</v>
      </c>
      <c r="Q353" s="42"/>
      <c r="R353" s="39"/>
      <c r="S353" s="42"/>
      <c r="T353" s="39"/>
      <c r="U353" s="42"/>
      <c r="V353" s="39"/>
      <c r="W353" s="42"/>
      <c r="X353" s="39"/>
      <c r="Y353" s="41"/>
      <c r="Z353" s="39"/>
      <c r="AA353" s="39"/>
    </row>
    <row r="354" spans="2:27" x14ac:dyDescent="0.3">
      <c r="B354" s="39"/>
      <c r="C354" s="39"/>
      <c r="D354" s="39"/>
      <c r="E354" s="42"/>
      <c r="F354" s="39" t="s">
        <v>3041</v>
      </c>
      <c r="G354" s="42"/>
      <c r="H354" s="42" t="s">
        <v>3042</v>
      </c>
      <c r="I354" s="69" t="s">
        <v>3043</v>
      </c>
      <c r="J354" s="39" t="s">
        <v>3044</v>
      </c>
      <c r="K354" s="39"/>
      <c r="L354" s="39"/>
      <c r="M354" s="39"/>
      <c r="N354" s="40">
        <v>17.7</v>
      </c>
      <c r="O354" s="40">
        <v>6</v>
      </c>
      <c r="P354" s="40">
        <v>9</v>
      </c>
      <c r="Q354" s="42"/>
      <c r="R354" s="39"/>
      <c r="S354" s="42"/>
      <c r="T354" s="39"/>
      <c r="U354" s="42"/>
      <c r="V354" s="39"/>
      <c r="W354" s="42"/>
      <c r="X354" s="39"/>
      <c r="Y354" s="41"/>
      <c r="Z354" s="39"/>
      <c r="AA354" s="39"/>
    </row>
    <row r="355" spans="2:27" x14ac:dyDescent="0.3">
      <c r="B355" s="39"/>
      <c r="C355" s="39"/>
      <c r="D355" s="39"/>
      <c r="E355" s="42"/>
      <c r="F355" s="39" t="s">
        <v>3045</v>
      </c>
      <c r="G355" s="42"/>
      <c r="H355" s="42" t="s">
        <v>3046</v>
      </c>
      <c r="I355" s="69" t="s">
        <v>3047</v>
      </c>
      <c r="J355" s="39" t="s">
        <v>3048</v>
      </c>
      <c r="K355" s="39"/>
      <c r="L355" s="39"/>
      <c r="M355" s="39"/>
      <c r="N355" s="40">
        <v>7.2</v>
      </c>
      <c r="O355" s="40">
        <v>5.8</v>
      </c>
      <c r="P355" s="40">
        <v>7</v>
      </c>
      <c r="Q355" s="42"/>
      <c r="R355" s="39"/>
      <c r="S355" s="42"/>
      <c r="T355" s="39"/>
      <c r="U355" s="42"/>
      <c r="V355" s="39"/>
      <c r="W355" s="42"/>
      <c r="X355" s="39"/>
      <c r="Y355" s="41"/>
      <c r="Z355" s="39"/>
      <c r="AA355" s="39"/>
    </row>
    <row r="356" spans="2:27" x14ac:dyDescent="0.3">
      <c r="B356" s="39"/>
      <c r="C356" s="39"/>
      <c r="D356" s="39"/>
      <c r="E356" s="42"/>
      <c r="F356" s="39" t="s">
        <v>3049</v>
      </c>
      <c r="G356" s="42"/>
      <c r="H356" s="42" t="s">
        <v>3050</v>
      </c>
      <c r="I356" s="69" t="s">
        <v>3051</v>
      </c>
      <c r="J356" s="39" t="s">
        <v>3052</v>
      </c>
      <c r="K356" s="39"/>
      <c r="L356" s="39"/>
      <c r="M356" s="39"/>
      <c r="N356" s="40">
        <v>15.1</v>
      </c>
      <c r="O356" s="40">
        <v>5.8</v>
      </c>
      <c r="P356" s="40">
        <v>3</v>
      </c>
      <c r="Q356" s="42"/>
      <c r="R356" s="39"/>
      <c r="S356" s="42"/>
      <c r="T356" s="39"/>
      <c r="U356" s="42"/>
      <c r="V356" s="39"/>
      <c r="W356" s="42"/>
      <c r="X356" s="39"/>
      <c r="Y356" s="41"/>
      <c r="Z356" s="39"/>
      <c r="AA356" s="39"/>
    </row>
    <row r="357" spans="2:27" x14ac:dyDescent="0.3">
      <c r="B357" s="39">
        <v>159</v>
      </c>
      <c r="C357" s="39">
        <v>34</v>
      </c>
      <c r="D357" s="39">
        <v>410</v>
      </c>
      <c r="E357" s="42" t="s">
        <v>2152</v>
      </c>
      <c r="F357" s="39"/>
      <c r="G357" s="42"/>
      <c r="H357" s="42"/>
      <c r="I357" s="42"/>
      <c r="J357" s="39"/>
      <c r="K357" s="39"/>
      <c r="L357" s="39"/>
      <c r="M357" s="39"/>
      <c r="N357" s="40"/>
      <c r="O357" s="40"/>
      <c r="P357" s="40"/>
      <c r="Q357" s="42"/>
      <c r="R357" s="39"/>
      <c r="S357" s="42"/>
      <c r="T357" s="39"/>
      <c r="U357" s="42"/>
      <c r="V357" s="39"/>
      <c r="W357" s="42"/>
      <c r="X357" s="39"/>
      <c r="Y357" s="41"/>
      <c r="Z357" s="39"/>
      <c r="AA357" s="39"/>
    </row>
    <row r="358" spans="2:27" x14ac:dyDescent="0.3">
      <c r="B358" s="39">
        <v>160</v>
      </c>
      <c r="C358" s="39">
        <v>34</v>
      </c>
      <c r="D358" s="39">
        <v>411</v>
      </c>
      <c r="E358" s="42" t="s">
        <v>2153</v>
      </c>
      <c r="F358" s="39" t="s">
        <v>2608</v>
      </c>
      <c r="G358" s="42"/>
      <c r="H358" s="42">
        <v>-7.3048000000000002E-2</v>
      </c>
      <c r="I358" s="69">
        <v>115.715754</v>
      </c>
      <c r="J358" s="39" t="s">
        <v>2612</v>
      </c>
      <c r="K358" s="39"/>
      <c r="L358" s="39"/>
      <c r="M358" s="39"/>
      <c r="N358" s="40">
        <v>15</v>
      </c>
      <c r="O358" s="40">
        <v>4</v>
      </c>
      <c r="P358" s="40">
        <v>1</v>
      </c>
      <c r="Q358" s="42"/>
      <c r="R358" s="39"/>
      <c r="S358" s="42"/>
      <c r="T358" s="39"/>
      <c r="U358" s="42"/>
      <c r="V358" s="39"/>
      <c r="W358" s="42"/>
      <c r="X358" s="39"/>
      <c r="Y358" s="41"/>
      <c r="Z358" s="39"/>
      <c r="AA358" s="39"/>
    </row>
    <row r="359" spans="2:27" x14ac:dyDescent="0.3">
      <c r="B359" s="39"/>
      <c r="C359" s="39"/>
      <c r="D359" s="39"/>
      <c r="E359" s="42"/>
      <c r="F359" s="39" t="s">
        <v>2609</v>
      </c>
      <c r="G359" s="42"/>
      <c r="H359" s="42">
        <v>-7.1546999999999999E-2</v>
      </c>
      <c r="I359" s="69">
        <v>115.714803</v>
      </c>
      <c r="J359" s="39" t="s">
        <v>2613</v>
      </c>
      <c r="K359" s="39"/>
      <c r="L359" s="39"/>
      <c r="M359" s="39"/>
      <c r="N359" s="40">
        <v>28.5</v>
      </c>
      <c r="O359" s="40">
        <v>4</v>
      </c>
      <c r="P359" s="40">
        <v>7</v>
      </c>
      <c r="Q359" s="42"/>
      <c r="R359" s="39"/>
      <c r="S359" s="42"/>
      <c r="T359" s="39"/>
      <c r="U359" s="42"/>
      <c r="V359" s="39"/>
      <c r="W359" s="42"/>
      <c r="X359" s="39"/>
      <c r="Y359" s="41"/>
      <c r="Z359" s="39"/>
      <c r="AA359" s="39"/>
    </row>
    <row r="360" spans="2:27" x14ac:dyDescent="0.3">
      <c r="B360" s="39"/>
      <c r="C360" s="39"/>
      <c r="D360" s="39"/>
      <c r="E360" s="42"/>
      <c r="F360" s="39" t="s">
        <v>2610</v>
      </c>
      <c r="G360" s="42"/>
      <c r="H360" s="42">
        <v>-6.9103999999999999E-2</v>
      </c>
      <c r="I360" s="69">
        <v>115.70303</v>
      </c>
      <c r="J360" s="39" t="s">
        <v>2614</v>
      </c>
      <c r="K360" s="39"/>
      <c r="L360" s="39"/>
      <c r="M360" s="39"/>
      <c r="N360" s="40">
        <v>4</v>
      </c>
      <c r="O360" s="40">
        <v>4</v>
      </c>
      <c r="P360" s="40">
        <v>1</v>
      </c>
      <c r="Q360" s="42"/>
      <c r="R360" s="39"/>
      <c r="S360" s="42"/>
      <c r="T360" s="39"/>
      <c r="U360" s="42"/>
      <c r="V360" s="39"/>
      <c r="W360" s="42"/>
      <c r="X360" s="39"/>
      <c r="Y360" s="41"/>
      <c r="Z360" s="39"/>
      <c r="AA360" s="39"/>
    </row>
    <row r="361" spans="2:27" x14ac:dyDescent="0.3">
      <c r="B361" s="39"/>
      <c r="C361" s="39"/>
      <c r="D361" s="39"/>
      <c r="E361" s="42"/>
      <c r="F361" s="39" t="s">
        <v>2611</v>
      </c>
      <c r="G361" s="42"/>
      <c r="H361" s="42" t="s">
        <v>2616</v>
      </c>
      <c r="I361" s="42" t="s">
        <v>2617</v>
      </c>
      <c r="J361" s="39" t="s">
        <v>2615</v>
      </c>
      <c r="K361" s="39"/>
      <c r="L361" s="39"/>
      <c r="M361" s="39"/>
      <c r="N361" s="40">
        <v>30.1</v>
      </c>
      <c r="O361" s="40">
        <v>4</v>
      </c>
      <c r="P361" s="40">
        <v>14</v>
      </c>
      <c r="Q361" s="42"/>
      <c r="R361" s="39"/>
      <c r="S361" s="42"/>
      <c r="T361" s="39"/>
      <c r="U361" s="42"/>
      <c r="V361" s="39"/>
      <c r="W361" s="42"/>
      <c r="X361" s="39"/>
      <c r="Y361" s="41"/>
      <c r="Z361" s="39"/>
      <c r="AA361" s="39"/>
    </row>
    <row r="362" spans="2:27" x14ac:dyDescent="0.3">
      <c r="B362" s="39">
        <v>161</v>
      </c>
      <c r="C362" s="39">
        <v>34</v>
      </c>
      <c r="D362" s="39">
        <v>412</v>
      </c>
      <c r="E362" s="42" t="s">
        <v>2154</v>
      </c>
      <c r="F362" s="39"/>
      <c r="G362" s="42"/>
      <c r="H362" s="42"/>
      <c r="I362" s="42"/>
      <c r="J362" s="39"/>
      <c r="K362" s="39"/>
      <c r="L362" s="39"/>
      <c r="M362" s="39"/>
      <c r="N362" s="40"/>
      <c r="O362" s="40"/>
      <c r="P362" s="40"/>
      <c r="Q362" s="42"/>
      <c r="R362" s="39"/>
      <c r="S362" s="42"/>
      <c r="T362" s="39"/>
      <c r="U362" s="42"/>
      <c r="V362" s="39"/>
      <c r="W362" s="42"/>
      <c r="X362" s="39"/>
      <c r="Y362" s="41"/>
      <c r="Z362" s="39"/>
      <c r="AA362" s="39"/>
    </row>
    <row r="363" spans="2:27" x14ac:dyDescent="0.3">
      <c r="B363" s="39">
        <v>162</v>
      </c>
      <c r="C363" s="39">
        <v>34</v>
      </c>
      <c r="D363" s="39">
        <v>413</v>
      </c>
      <c r="E363" s="42" t="s">
        <v>2155</v>
      </c>
      <c r="F363" s="39"/>
      <c r="G363" s="42"/>
      <c r="H363" s="42"/>
      <c r="I363" s="42"/>
      <c r="J363" s="39"/>
      <c r="K363" s="39"/>
      <c r="L363" s="39"/>
      <c r="M363" s="39"/>
      <c r="N363" s="40"/>
      <c r="O363" s="40"/>
      <c r="P363" s="40"/>
      <c r="Q363" s="42"/>
      <c r="R363" s="39"/>
      <c r="S363" s="42"/>
      <c r="T363" s="39"/>
      <c r="U363" s="42"/>
      <c r="V363" s="39"/>
      <c r="W363" s="42"/>
      <c r="X363" s="39"/>
      <c r="Y363" s="41"/>
      <c r="Z363" s="39"/>
      <c r="AA363" s="39"/>
    </row>
    <row r="364" spans="2:27" x14ac:dyDescent="0.3">
      <c r="B364" s="39">
        <v>163</v>
      </c>
      <c r="C364" s="39">
        <v>34</v>
      </c>
      <c r="D364" s="39">
        <v>414</v>
      </c>
      <c r="E364" s="42" t="s">
        <v>2156</v>
      </c>
      <c r="F364" s="39"/>
      <c r="G364" s="42"/>
      <c r="H364" s="42"/>
      <c r="I364" s="42"/>
      <c r="J364" s="39"/>
      <c r="K364" s="39"/>
      <c r="L364" s="39"/>
      <c r="M364" s="39"/>
      <c r="N364" s="40"/>
      <c r="O364" s="40"/>
      <c r="P364" s="40"/>
      <c r="Q364" s="42"/>
      <c r="R364" s="39"/>
      <c r="S364" s="42"/>
      <c r="T364" s="39"/>
      <c r="U364" s="42"/>
      <c r="V364" s="39"/>
      <c r="W364" s="42"/>
      <c r="X364" s="39"/>
      <c r="Y364" s="41"/>
      <c r="Z364" s="39"/>
      <c r="AA364" s="39"/>
    </row>
    <row r="365" spans="2:27" x14ac:dyDescent="0.3">
      <c r="B365" s="39">
        <v>164</v>
      </c>
      <c r="C365" s="39">
        <v>34</v>
      </c>
      <c r="D365" s="39">
        <v>415</v>
      </c>
      <c r="E365" s="42" t="s">
        <v>2157</v>
      </c>
      <c r="F365" s="39" t="s">
        <v>2618</v>
      </c>
      <c r="G365" s="42"/>
      <c r="H365" s="42" t="s">
        <v>2620</v>
      </c>
      <c r="I365" s="42" t="s">
        <v>2621</v>
      </c>
      <c r="J365" s="39" t="s">
        <v>2619</v>
      </c>
      <c r="K365" s="39"/>
      <c r="L365" s="39"/>
      <c r="M365" s="39"/>
      <c r="N365" s="40">
        <v>10.55</v>
      </c>
      <c r="O365" s="40">
        <v>2</v>
      </c>
      <c r="P365" s="40">
        <v>3</v>
      </c>
      <c r="Q365" s="42"/>
      <c r="R365" s="39"/>
      <c r="S365" s="42"/>
      <c r="T365" s="39"/>
      <c r="U365" s="42"/>
      <c r="V365" s="39"/>
      <c r="W365" s="42"/>
      <c r="X365" s="39"/>
      <c r="Y365" s="41"/>
      <c r="Z365" s="39"/>
      <c r="AA365" s="39"/>
    </row>
    <row r="366" spans="2:27" x14ac:dyDescent="0.3">
      <c r="B366" s="39">
        <v>165</v>
      </c>
      <c r="C366" s="39">
        <v>34</v>
      </c>
      <c r="D366" s="39">
        <v>416</v>
      </c>
      <c r="E366" s="42" t="s">
        <v>2158</v>
      </c>
      <c r="F366" s="39"/>
      <c r="G366" s="42"/>
      <c r="H366" s="42"/>
      <c r="I366" s="42"/>
      <c r="J366" s="39"/>
      <c r="K366" s="39"/>
      <c r="L366" s="39"/>
      <c r="M366" s="39"/>
      <c r="N366" s="40"/>
      <c r="O366" s="40"/>
      <c r="P366" s="40"/>
      <c r="Q366" s="42"/>
      <c r="R366" s="39"/>
      <c r="S366" s="42"/>
      <c r="T366" s="39"/>
      <c r="U366" s="42"/>
      <c r="V366" s="39"/>
      <c r="W366" s="42"/>
      <c r="X366" s="39"/>
      <c r="Y366" s="41"/>
      <c r="Z366" s="39"/>
      <c r="AA366" s="39"/>
    </row>
    <row r="367" spans="2:27" x14ac:dyDescent="0.3">
      <c r="B367" s="39">
        <v>166</v>
      </c>
      <c r="C367" s="39">
        <v>34</v>
      </c>
      <c r="D367" s="39">
        <v>417</v>
      </c>
      <c r="E367" s="42" t="s">
        <v>2159</v>
      </c>
      <c r="F367" s="39"/>
      <c r="G367" s="42"/>
      <c r="H367" s="42"/>
      <c r="I367" s="42"/>
      <c r="J367" s="39"/>
      <c r="K367" s="39"/>
      <c r="L367" s="39"/>
      <c r="M367" s="39"/>
      <c r="N367" s="40"/>
      <c r="O367" s="40"/>
      <c r="P367" s="40"/>
      <c r="Q367" s="42"/>
      <c r="R367" s="39"/>
      <c r="S367" s="42"/>
      <c r="T367" s="39"/>
      <c r="U367" s="42"/>
      <c r="V367" s="39"/>
      <c r="W367" s="42"/>
      <c r="X367" s="39"/>
      <c r="Y367" s="41"/>
      <c r="Z367" s="39"/>
      <c r="AA367" s="39"/>
    </row>
    <row r="368" spans="2:27" x14ac:dyDescent="0.3">
      <c r="B368" s="39">
        <v>167</v>
      </c>
      <c r="C368" s="39">
        <v>34</v>
      </c>
      <c r="D368" s="39">
        <v>418</v>
      </c>
      <c r="E368" s="42" t="s">
        <v>2160</v>
      </c>
      <c r="F368" s="39" t="s">
        <v>2356</v>
      </c>
      <c r="G368" s="42" t="s">
        <v>2788</v>
      </c>
      <c r="H368" s="42" t="s">
        <v>2789</v>
      </c>
      <c r="I368" s="42" t="s">
        <v>2790</v>
      </c>
      <c r="J368" s="39" t="s">
        <v>2791</v>
      </c>
      <c r="K368" s="39"/>
      <c r="L368" s="39"/>
      <c r="M368" s="39"/>
      <c r="N368" s="40">
        <v>25.3</v>
      </c>
      <c r="O368" s="40">
        <v>6</v>
      </c>
      <c r="P368" s="40">
        <v>1</v>
      </c>
      <c r="Q368" s="42" t="s">
        <v>1920</v>
      </c>
      <c r="R368" s="39">
        <v>1</v>
      </c>
      <c r="S368" s="42" t="s">
        <v>2372</v>
      </c>
      <c r="T368" s="39">
        <v>1</v>
      </c>
      <c r="U368" s="42" t="s">
        <v>2369</v>
      </c>
      <c r="V368" s="39">
        <v>1</v>
      </c>
      <c r="W368" s="42" t="s">
        <v>1945</v>
      </c>
      <c r="X368" s="39">
        <v>1</v>
      </c>
      <c r="Y368" s="41">
        <f t="shared" ref="Y368" si="95">AVERAGE(R368,T368,V368,X368)</f>
        <v>1</v>
      </c>
      <c r="Z368" s="39" t="str">
        <f t="shared" ref="Z368" si="96">IF(AND(Y368&gt;=0,Y368&lt;=0.5),"BAIK SEKALI",IF(AND(Y368&gt;0.6,Y368&lt;=1.5),"BAIK",IF(AND(Y368&gt;1.5,Y368&lt;=2.5),"SEDANG",IF(AND(Y368&gt;2.5,Y368&lt;=3.5),"RUSAK RINGAN",IF(AND(Y368&gt;3.6,Y368&lt;=4.5),"KRITIS",IF(AND(Y368&gt;4.6,Y368&lt;=5),"RUNTUH"))))))</f>
        <v>BAIK</v>
      </c>
      <c r="AA368" s="42" t="str">
        <f t="shared" ref="AA368" si="97">IF(AND(Y368&gt;=0,Y368&lt;=0.5),"PEMELIHARAAN RUTIN",IF(AND(Y368&gt;0.06,Y368&lt;=1.5),"PEMELIHARAAN RUTIN *)",IF(AND(Y368&gt;1.5,Y368&lt;=2.5),"PERBAIKAN/REHABILITASI",IF(AND(Y368&gt;2.5,Y368&lt;=3.5),"REHABILITASI",IF(AND(Y368&gt;3.5,Y368&lt;=4.5),"PENGGANTIAN",IF(AND(Y368&gt;4.6,Y368&lt;=5),"PEMBANGUNAN JEMBATAN BARU",0))))))</f>
        <v>PEMELIHARAAN RUTIN *)</v>
      </c>
    </row>
    <row r="369" spans="2:27" x14ac:dyDescent="0.3">
      <c r="B369" s="39"/>
      <c r="C369" s="39"/>
      <c r="D369" s="39"/>
      <c r="E369" s="42"/>
      <c r="F369" s="39" t="s">
        <v>2792</v>
      </c>
      <c r="G369" s="42" t="s">
        <v>2793</v>
      </c>
      <c r="H369" s="42" t="s">
        <v>2794</v>
      </c>
      <c r="I369" s="42" t="s">
        <v>2795</v>
      </c>
      <c r="J369" s="39" t="s">
        <v>2796</v>
      </c>
      <c r="K369" s="39"/>
      <c r="L369" s="39"/>
      <c r="M369" s="39"/>
      <c r="N369" s="40">
        <v>25.6</v>
      </c>
      <c r="O369" s="40">
        <v>7</v>
      </c>
      <c r="P369" s="40">
        <v>1</v>
      </c>
      <c r="Q369" s="42"/>
      <c r="R369" s="39"/>
      <c r="S369" s="42"/>
      <c r="T369" s="39"/>
      <c r="U369" s="42"/>
      <c r="V369" s="39"/>
      <c r="W369" s="42"/>
      <c r="X369" s="39"/>
      <c r="Y369" s="41"/>
      <c r="Z369" s="39"/>
      <c r="AA369" s="42"/>
    </row>
    <row r="370" spans="2:27" x14ac:dyDescent="0.3">
      <c r="B370" s="39">
        <v>168</v>
      </c>
      <c r="C370" s="39">
        <v>34</v>
      </c>
      <c r="D370" s="39">
        <v>419</v>
      </c>
      <c r="E370" s="42" t="s">
        <v>2161</v>
      </c>
      <c r="F370" s="39"/>
      <c r="G370" s="42"/>
      <c r="H370" s="42"/>
      <c r="I370" s="42"/>
      <c r="J370" s="39"/>
      <c r="K370" s="39"/>
      <c r="L370" s="39"/>
      <c r="M370" s="39"/>
      <c r="N370" s="40"/>
      <c r="O370" s="40"/>
      <c r="P370" s="40"/>
      <c r="Q370" s="42"/>
      <c r="R370" s="39"/>
      <c r="S370" s="42"/>
      <c r="T370" s="39"/>
      <c r="U370" s="42"/>
      <c r="V370" s="39"/>
      <c r="W370" s="42"/>
      <c r="X370" s="39"/>
      <c r="Y370" s="41"/>
      <c r="Z370" s="39"/>
      <c r="AA370" s="39"/>
    </row>
    <row r="371" spans="2:27" x14ac:dyDescent="0.3">
      <c r="B371" s="39">
        <v>169</v>
      </c>
      <c r="C371" s="39">
        <v>34</v>
      </c>
      <c r="D371" s="39">
        <v>420</v>
      </c>
      <c r="E371" s="42" t="s">
        <v>2162</v>
      </c>
      <c r="F371" s="39"/>
      <c r="G371" s="42"/>
      <c r="H371" s="42"/>
      <c r="I371" s="42"/>
      <c r="J371" s="39"/>
      <c r="K371" s="39"/>
      <c r="L371" s="39"/>
      <c r="M371" s="39"/>
      <c r="N371" s="40"/>
      <c r="O371" s="40"/>
      <c r="P371" s="40"/>
      <c r="Q371" s="42"/>
      <c r="R371" s="39"/>
      <c r="S371" s="42"/>
      <c r="T371" s="39"/>
      <c r="U371" s="42"/>
      <c r="V371" s="39"/>
      <c r="W371" s="42"/>
      <c r="X371" s="39"/>
      <c r="Y371" s="41"/>
      <c r="Z371" s="39"/>
      <c r="AA371" s="39"/>
    </row>
    <row r="372" spans="2:27" x14ac:dyDescent="0.3">
      <c r="B372" s="39">
        <v>170</v>
      </c>
      <c r="C372" s="39">
        <v>34</v>
      </c>
      <c r="D372" s="39">
        <v>421</v>
      </c>
      <c r="E372" s="42" t="s">
        <v>2163</v>
      </c>
      <c r="F372" s="39"/>
      <c r="G372" s="42"/>
      <c r="H372" s="42"/>
      <c r="I372" s="42"/>
      <c r="J372" s="39"/>
      <c r="K372" s="39"/>
      <c r="L372" s="39"/>
      <c r="M372" s="39"/>
      <c r="N372" s="40"/>
      <c r="O372" s="40"/>
      <c r="P372" s="40"/>
      <c r="Q372" s="42"/>
      <c r="R372" s="39"/>
      <c r="S372" s="42"/>
      <c r="T372" s="39"/>
      <c r="U372" s="42"/>
      <c r="V372" s="39"/>
      <c r="W372" s="42"/>
      <c r="X372" s="39"/>
      <c r="Y372" s="41"/>
      <c r="Z372" s="39"/>
      <c r="AA372" s="39"/>
    </row>
    <row r="373" spans="2:27" x14ac:dyDescent="0.3">
      <c r="B373" s="39">
        <v>171</v>
      </c>
      <c r="C373" s="39">
        <v>34</v>
      </c>
      <c r="D373" s="39">
        <v>422</v>
      </c>
      <c r="E373" s="42" t="s">
        <v>2164</v>
      </c>
      <c r="F373" s="39"/>
      <c r="G373" s="42"/>
      <c r="H373" s="42"/>
      <c r="I373" s="42"/>
      <c r="J373" s="39"/>
      <c r="K373" s="39"/>
      <c r="L373" s="39"/>
      <c r="M373" s="39"/>
      <c r="N373" s="40"/>
      <c r="O373" s="40"/>
      <c r="P373" s="40"/>
      <c r="Q373" s="42"/>
      <c r="R373" s="39"/>
      <c r="S373" s="42"/>
      <c r="T373" s="39"/>
      <c r="U373" s="42"/>
      <c r="V373" s="39"/>
      <c r="W373" s="42"/>
      <c r="X373" s="39"/>
      <c r="Y373" s="41"/>
      <c r="Z373" s="39"/>
      <c r="AA373" s="39"/>
    </row>
    <row r="374" spans="2:27" x14ac:dyDescent="0.3">
      <c r="B374" s="39">
        <v>172</v>
      </c>
      <c r="C374" s="39">
        <v>34</v>
      </c>
      <c r="D374" s="39">
        <v>423</v>
      </c>
      <c r="E374" s="42" t="s">
        <v>2165</v>
      </c>
      <c r="F374" s="39" t="s">
        <v>2622</v>
      </c>
      <c r="G374" s="42"/>
      <c r="H374" s="42" t="s">
        <v>2625</v>
      </c>
      <c r="I374" s="42" t="s">
        <v>2626</v>
      </c>
      <c r="J374" s="39" t="s">
        <v>2623</v>
      </c>
      <c r="K374" s="39"/>
      <c r="L374" s="39"/>
      <c r="M374" s="39"/>
      <c r="N374" s="40">
        <v>60</v>
      </c>
      <c r="O374" s="40">
        <v>5</v>
      </c>
      <c r="P374" s="40">
        <v>2</v>
      </c>
      <c r="Q374" s="42"/>
      <c r="R374" s="39"/>
      <c r="S374" s="42"/>
      <c r="T374" s="39"/>
      <c r="U374" s="42"/>
      <c r="V374" s="39"/>
      <c r="W374" s="42"/>
      <c r="X374" s="39"/>
      <c r="Y374" s="41"/>
      <c r="Z374" s="39"/>
      <c r="AA374" s="39"/>
    </row>
    <row r="375" spans="2:27" x14ac:dyDescent="0.3">
      <c r="B375" s="39"/>
      <c r="C375" s="39"/>
      <c r="D375" s="39"/>
      <c r="E375" s="60"/>
      <c r="F375" s="39"/>
      <c r="G375" s="42"/>
      <c r="H375" s="69">
        <v>1.1922E-2</v>
      </c>
      <c r="I375" s="69">
        <v>115.59792899999999</v>
      </c>
      <c r="J375" s="39" t="s">
        <v>2624</v>
      </c>
      <c r="K375" s="39"/>
      <c r="L375" s="39"/>
      <c r="M375" s="39"/>
      <c r="N375" s="40">
        <v>8</v>
      </c>
      <c r="O375" s="40">
        <v>3</v>
      </c>
      <c r="P375" s="40">
        <v>5</v>
      </c>
      <c r="Q375" s="42"/>
      <c r="R375" s="39"/>
      <c r="S375" s="42"/>
      <c r="T375" s="39"/>
      <c r="U375" s="42"/>
      <c r="V375" s="39"/>
      <c r="W375" s="42"/>
      <c r="X375" s="39"/>
      <c r="Y375" s="41"/>
      <c r="Z375" s="39"/>
      <c r="AA375" s="39"/>
    </row>
    <row r="378" spans="2:27" x14ac:dyDescent="0.3">
      <c r="H378" s="32" t="s">
        <v>2759</v>
      </c>
    </row>
  </sheetData>
  <mergeCells count="18">
    <mergeCell ref="H10:I11"/>
    <mergeCell ref="E10:E12"/>
    <mergeCell ref="C10:D12"/>
    <mergeCell ref="B10:B12"/>
    <mergeCell ref="B2:AA2"/>
    <mergeCell ref="L10:M11"/>
    <mergeCell ref="Q10:R11"/>
    <mergeCell ref="S10:T11"/>
    <mergeCell ref="U10:V11"/>
    <mergeCell ref="W10:X11"/>
    <mergeCell ref="AA10:AA12"/>
    <mergeCell ref="Z10:Z12"/>
    <mergeCell ref="Y10:Y12"/>
    <mergeCell ref="N10:P10"/>
    <mergeCell ref="J10:J12"/>
    <mergeCell ref="K10:K12"/>
    <mergeCell ref="G10:G12"/>
    <mergeCell ref="F10:F12"/>
  </mergeCells>
  <phoneticPr fontId="3" type="noConversion"/>
  <conditionalFormatting sqref="Y14:Y375">
    <cfRule type="cellIs" dxfId="113" priority="1" operator="between">
      <formula>4.6</formula>
      <formula>5.6</formula>
    </cfRule>
    <cfRule type="cellIs" dxfId="112" priority="2" operator="between">
      <formula>3.6</formula>
      <formula>4.5</formula>
    </cfRule>
    <cfRule type="cellIs" dxfId="111" priority="3" operator="between">
      <formula>2.6</formula>
      <formula>3.5</formula>
    </cfRule>
    <cfRule type="cellIs" dxfId="110" priority="4" operator="between">
      <formula>1.6</formula>
      <formula>2.5</formula>
    </cfRule>
    <cfRule type="cellIs" dxfId="109" priority="5" operator="between">
      <formula>0.6</formula>
      <formula>1.5</formula>
    </cfRule>
    <cfRule type="cellIs" dxfId="108" priority="6" operator="between">
      <formula>0</formula>
      <formula>0.5</formula>
    </cfRule>
  </conditionalFormatting>
  <conditionalFormatting sqref="Z14:Z257">
    <cfRule type="containsText" dxfId="107" priority="33" operator="containsText" text="BAIK SEKALI">
      <formula>NOT(ISERROR(SEARCH("BAIK SEKALI",Z14)))</formula>
    </cfRule>
    <cfRule type="containsText" dxfId="106" priority="38" operator="containsText" text="RUNTUH">
      <formula>NOT(ISERROR(SEARCH("RUNTUH",Z14)))</formula>
    </cfRule>
    <cfRule type="containsText" dxfId="105" priority="39" operator="containsText" text="KRITIS">
      <formula>NOT(ISERROR(SEARCH("KRITIS",Z14)))</formula>
    </cfRule>
    <cfRule type="containsText" dxfId="104" priority="40" operator="containsText" text="RUSAK RINGAN">
      <formula>NOT(ISERROR(SEARCH("RUSAK RINGAN",Z14)))</formula>
    </cfRule>
    <cfRule type="containsText" dxfId="103" priority="41" operator="containsText" text="SEDANG">
      <formula>NOT(ISERROR(SEARCH("SEDANG",Z14)))</formula>
    </cfRule>
    <cfRule type="containsText" dxfId="102" priority="42" operator="containsText" text="BAIK">
      <formula>NOT(ISERROR(SEARCH("BAIK",Z14)))</formula>
    </cfRule>
  </conditionalFormatting>
  <conditionalFormatting sqref="Z261:Z268">
    <cfRule type="containsText" dxfId="101" priority="369" operator="containsText" text="BAIK SEKALI">
      <formula>NOT(ISERROR(SEARCH("BAIK SEKALI",Z261)))</formula>
    </cfRule>
    <cfRule type="containsText" dxfId="100" priority="374" operator="containsText" text="RUNTUH">
      <formula>NOT(ISERROR(SEARCH("RUNTUH",Z261)))</formula>
    </cfRule>
    <cfRule type="containsText" dxfId="99" priority="375" operator="containsText" text="KRITIS">
      <formula>NOT(ISERROR(SEARCH("KRITIS",Z261)))</formula>
    </cfRule>
    <cfRule type="containsText" dxfId="98" priority="376" operator="containsText" text="RUSAK RINGAN">
      <formula>NOT(ISERROR(SEARCH("RUSAK RINGAN",Z261)))</formula>
    </cfRule>
    <cfRule type="containsText" dxfId="97" priority="377" operator="containsText" text="SEDANG">
      <formula>NOT(ISERROR(SEARCH("SEDANG",Z261)))</formula>
    </cfRule>
    <cfRule type="containsText" dxfId="96" priority="378" operator="containsText" text="BAIK">
      <formula>NOT(ISERROR(SEARCH("BAIK",Z261)))</formula>
    </cfRule>
  </conditionalFormatting>
  <conditionalFormatting sqref="Z272:Z277">
    <cfRule type="containsText" dxfId="95" priority="357" operator="containsText" text="BAIK SEKALI">
      <formula>NOT(ISERROR(SEARCH("BAIK SEKALI",Z272)))</formula>
    </cfRule>
    <cfRule type="containsText" dxfId="94" priority="362" operator="containsText" text="RUNTUH">
      <formula>NOT(ISERROR(SEARCH("RUNTUH",Z272)))</formula>
    </cfRule>
    <cfRule type="containsText" dxfId="93" priority="363" operator="containsText" text="KRITIS">
      <formula>NOT(ISERROR(SEARCH("KRITIS",Z272)))</formula>
    </cfRule>
    <cfRule type="containsText" dxfId="92" priority="364" operator="containsText" text="RUSAK RINGAN">
      <formula>NOT(ISERROR(SEARCH("RUSAK RINGAN",Z272)))</formula>
    </cfRule>
    <cfRule type="containsText" dxfId="91" priority="365" operator="containsText" text="SEDANG">
      <formula>NOT(ISERROR(SEARCH("SEDANG",Z272)))</formula>
    </cfRule>
    <cfRule type="containsText" dxfId="90" priority="366" operator="containsText" text="BAIK">
      <formula>NOT(ISERROR(SEARCH("BAIK",Z272)))</formula>
    </cfRule>
  </conditionalFormatting>
  <conditionalFormatting sqref="Z279:Z280">
    <cfRule type="containsText" dxfId="89" priority="345" operator="containsText" text="BAIK SEKALI">
      <formula>NOT(ISERROR(SEARCH("BAIK SEKALI",Z279)))</formula>
    </cfRule>
    <cfRule type="containsText" dxfId="88" priority="350" operator="containsText" text="RUNTUH">
      <formula>NOT(ISERROR(SEARCH("RUNTUH",Z279)))</formula>
    </cfRule>
    <cfRule type="containsText" dxfId="87" priority="351" operator="containsText" text="KRITIS">
      <formula>NOT(ISERROR(SEARCH("KRITIS",Z279)))</formula>
    </cfRule>
    <cfRule type="containsText" dxfId="86" priority="352" operator="containsText" text="RUSAK RINGAN">
      <formula>NOT(ISERROR(SEARCH("RUSAK RINGAN",Z279)))</formula>
    </cfRule>
    <cfRule type="containsText" dxfId="85" priority="353" operator="containsText" text="SEDANG">
      <formula>NOT(ISERROR(SEARCH("SEDANG",Z279)))</formula>
    </cfRule>
    <cfRule type="containsText" dxfId="84" priority="354" operator="containsText" text="BAIK">
      <formula>NOT(ISERROR(SEARCH("BAIK",Z279)))</formula>
    </cfRule>
  </conditionalFormatting>
  <conditionalFormatting sqref="Z284:Z296">
    <cfRule type="containsText" dxfId="83" priority="333" operator="containsText" text="BAIK SEKALI">
      <formula>NOT(ISERROR(SEARCH("BAIK SEKALI",Z284)))</formula>
    </cfRule>
    <cfRule type="containsText" dxfId="82" priority="338" operator="containsText" text="RUNTUH">
      <formula>NOT(ISERROR(SEARCH("RUNTUH",Z284)))</formula>
    </cfRule>
    <cfRule type="containsText" dxfId="81" priority="339" operator="containsText" text="KRITIS">
      <formula>NOT(ISERROR(SEARCH("KRITIS",Z284)))</formula>
    </cfRule>
    <cfRule type="containsText" dxfId="80" priority="340" operator="containsText" text="RUSAK RINGAN">
      <formula>NOT(ISERROR(SEARCH("RUSAK RINGAN",Z284)))</formula>
    </cfRule>
    <cfRule type="containsText" dxfId="79" priority="341" operator="containsText" text="SEDANG">
      <formula>NOT(ISERROR(SEARCH("SEDANG",Z284)))</formula>
    </cfRule>
    <cfRule type="containsText" dxfId="78" priority="342" operator="containsText" text="BAIK">
      <formula>NOT(ISERROR(SEARCH("BAIK",Z284)))</formula>
    </cfRule>
  </conditionalFormatting>
  <conditionalFormatting sqref="Z303">
    <cfRule type="containsText" dxfId="77" priority="321" operator="containsText" text="BAIK SEKALI">
      <formula>NOT(ISERROR(SEARCH("BAIK SEKALI",Z303)))</formula>
    </cfRule>
    <cfRule type="containsText" dxfId="76" priority="326" operator="containsText" text="RUNTUH">
      <formula>NOT(ISERROR(SEARCH("RUNTUH",Z303)))</formula>
    </cfRule>
    <cfRule type="containsText" dxfId="75" priority="327" operator="containsText" text="KRITIS">
      <formula>NOT(ISERROR(SEARCH("KRITIS",Z303)))</formula>
    </cfRule>
    <cfRule type="containsText" dxfId="74" priority="328" operator="containsText" text="RUSAK RINGAN">
      <formula>NOT(ISERROR(SEARCH("RUSAK RINGAN",Z303)))</formula>
    </cfRule>
    <cfRule type="containsText" dxfId="73" priority="329" operator="containsText" text="SEDANG">
      <formula>NOT(ISERROR(SEARCH("SEDANG",Z303)))</formula>
    </cfRule>
    <cfRule type="containsText" dxfId="72" priority="330" operator="containsText" text="BAIK">
      <formula>NOT(ISERROR(SEARCH("BAIK",Z303)))</formula>
    </cfRule>
  </conditionalFormatting>
  <conditionalFormatting sqref="Z308:Z315">
    <cfRule type="containsText" dxfId="71" priority="243" operator="containsText" text="BAIK SEKALI">
      <formula>NOT(ISERROR(SEARCH("BAIK SEKALI",Z308)))</formula>
    </cfRule>
    <cfRule type="containsText" dxfId="70" priority="248" operator="containsText" text="RUNTUH">
      <formula>NOT(ISERROR(SEARCH("RUNTUH",Z308)))</formula>
    </cfRule>
    <cfRule type="containsText" dxfId="69" priority="249" operator="containsText" text="KRITIS">
      <formula>NOT(ISERROR(SEARCH("KRITIS",Z308)))</formula>
    </cfRule>
    <cfRule type="containsText" dxfId="68" priority="250" operator="containsText" text="RUSAK RINGAN">
      <formula>NOT(ISERROR(SEARCH("RUSAK RINGAN",Z308)))</formula>
    </cfRule>
    <cfRule type="containsText" dxfId="67" priority="251" operator="containsText" text="SEDANG">
      <formula>NOT(ISERROR(SEARCH("SEDANG",Z308)))</formula>
    </cfRule>
    <cfRule type="containsText" dxfId="66" priority="252" operator="containsText" text="BAIK">
      <formula>NOT(ISERROR(SEARCH("BAIK",Z308)))</formula>
    </cfRule>
  </conditionalFormatting>
  <conditionalFormatting sqref="Z322">
    <cfRule type="containsText" dxfId="65" priority="297" operator="containsText" text="BAIK SEKALI">
      <formula>NOT(ISERROR(SEARCH("BAIK SEKALI",Z322)))</formula>
    </cfRule>
    <cfRule type="containsText" dxfId="64" priority="302" operator="containsText" text="RUNTUH">
      <formula>NOT(ISERROR(SEARCH("RUNTUH",Z322)))</formula>
    </cfRule>
    <cfRule type="containsText" dxfId="63" priority="303" operator="containsText" text="KRITIS">
      <formula>NOT(ISERROR(SEARCH("KRITIS",Z322)))</formula>
    </cfRule>
    <cfRule type="containsText" dxfId="62" priority="304" operator="containsText" text="RUSAK RINGAN">
      <formula>NOT(ISERROR(SEARCH("RUSAK RINGAN",Z322)))</formula>
    </cfRule>
    <cfRule type="containsText" dxfId="61" priority="305" operator="containsText" text="SEDANG">
      <formula>NOT(ISERROR(SEARCH("SEDANG",Z322)))</formula>
    </cfRule>
    <cfRule type="containsText" dxfId="60" priority="306" operator="containsText" text="BAIK">
      <formula>NOT(ISERROR(SEARCH("BAIK",Z322)))</formula>
    </cfRule>
  </conditionalFormatting>
  <conditionalFormatting sqref="Z368:Z369">
    <cfRule type="containsText" dxfId="59" priority="213" operator="containsText" text="BAIK SEKALI">
      <formula>NOT(ISERROR(SEARCH("BAIK SEKALI",Z368)))</formula>
    </cfRule>
    <cfRule type="containsText" dxfId="58" priority="218" operator="containsText" text="RUNTUH">
      <formula>NOT(ISERROR(SEARCH("RUNTUH",Z368)))</formula>
    </cfRule>
    <cfRule type="containsText" dxfId="57" priority="219" operator="containsText" text="KRITIS">
      <formula>NOT(ISERROR(SEARCH("KRITIS",Z368)))</formula>
    </cfRule>
    <cfRule type="containsText" dxfId="56" priority="220" operator="containsText" text="RUSAK RINGAN">
      <formula>NOT(ISERROR(SEARCH("RUSAK RINGAN",Z368)))</formula>
    </cfRule>
    <cfRule type="containsText" dxfId="55" priority="221" operator="containsText" text="SEDANG">
      <formula>NOT(ISERROR(SEARCH("SEDANG",Z368)))</formula>
    </cfRule>
    <cfRule type="containsText" dxfId="54" priority="222" operator="containsText" text="BAIK">
      <formula>NOT(ISERROR(SEARCH("BAIK",Z368)))</formula>
    </cfRule>
  </conditionalFormatting>
  <conditionalFormatting sqref="AA14:AA257">
    <cfRule type="containsText" dxfId="53" priority="31" operator="containsText" text="PEMELIHARAAN RUTIN *)">
      <formula>NOT(ISERROR(SEARCH("PEMELIHARAAN RUTIN *)",AA14)))</formula>
    </cfRule>
    <cfRule type="containsText" dxfId="52" priority="32" operator="containsText" text="PERBAIKAN/REHABILITASI">
      <formula>NOT(ISERROR(SEARCH("PERBAIKAN/REHABILITASI",AA14)))</formula>
    </cfRule>
    <cfRule type="containsText" dxfId="51" priority="34" operator="containsText" text="PEMBANGUNAN JEMBATAN BARU">
      <formula>NOT(ISERROR(SEARCH("PEMBANGUNAN JEMBATAN BARU",AA14)))</formula>
    </cfRule>
    <cfRule type="containsText" dxfId="50" priority="35" operator="containsText" text="PENGGANTIAN">
      <formula>NOT(ISERROR(SEARCH("PENGGANTIAN",AA14)))</formula>
    </cfRule>
    <cfRule type="containsText" dxfId="49" priority="36" operator="containsText" text="REHABILITASI">
      <formula>NOT(ISERROR(SEARCH("REHABILITASI",AA14)))</formula>
    </cfRule>
    <cfRule type="containsText" dxfId="48" priority="37" operator="containsText" text="PEMELIHARAAN RUTIN">
      <formula>NOT(ISERROR(SEARCH("PEMELIHARAAN RUTIN",AA14)))</formula>
    </cfRule>
  </conditionalFormatting>
  <conditionalFormatting sqref="AA261:AA268">
    <cfRule type="containsText" dxfId="47" priority="367" operator="containsText" text="PEMELIHARAAN RUTIN *)">
      <formula>NOT(ISERROR(SEARCH("PEMELIHARAAN RUTIN *)",AA261)))</formula>
    </cfRule>
    <cfRule type="containsText" dxfId="46" priority="368" operator="containsText" text="PERBAIKAN/REHABILITASI">
      <formula>NOT(ISERROR(SEARCH("PERBAIKAN/REHABILITASI",AA261)))</formula>
    </cfRule>
    <cfRule type="containsText" dxfId="45" priority="370" operator="containsText" text="PEMBANGUNAN JEMBATAN BARU">
      <formula>NOT(ISERROR(SEARCH("PEMBANGUNAN JEMBATAN BARU",AA261)))</formula>
    </cfRule>
    <cfRule type="containsText" dxfId="44" priority="371" operator="containsText" text="PENGGANTIAN">
      <formula>NOT(ISERROR(SEARCH("PENGGANTIAN",AA261)))</formula>
    </cfRule>
    <cfRule type="containsText" dxfId="43" priority="372" operator="containsText" text="REHABILITASI">
      <formula>NOT(ISERROR(SEARCH("REHABILITASI",AA261)))</formula>
    </cfRule>
    <cfRule type="containsText" dxfId="42" priority="373" operator="containsText" text="PEMELIHARAAN RUTIN">
      <formula>NOT(ISERROR(SEARCH("PEMELIHARAAN RUTIN",AA261)))</formula>
    </cfRule>
  </conditionalFormatting>
  <conditionalFormatting sqref="AA272:AA277">
    <cfRule type="containsText" dxfId="41" priority="355" operator="containsText" text="PEMELIHARAAN RUTIN *)">
      <formula>NOT(ISERROR(SEARCH("PEMELIHARAAN RUTIN *)",AA272)))</formula>
    </cfRule>
    <cfRule type="containsText" dxfId="40" priority="356" operator="containsText" text="PERBAIKAN/REHABILITASI">
      <formula>NOT(ISERROR(SEARCH("PERBAIKAN/REHABILITASI",AA272)))</formula>
    </cfRule>
    <cfRule type="containsText" dxfId="39" priority="358" operator="containsText" text="PEMBANGUNAN JEMBATAN BARU">
      <formula>NOT(ISERROR(SEARCH("PEMBANGUNAN JEMBATAN BARU",AA272)))</formula>
    </cfRule>
    <cfRule type="containsText" dxfId="38" priority="359" operator="containsText" text="PENGGANTIAN">
      <formula>NOT(ISERROR(SEARCH("PENGGANTIAN",AA272)))</formula>
    </cfRule>
    <cfRule type="containsText" dxfId="37" priority="360" operator="containsText" text="REHABILITASI">
      <formula>NOT(ISERROR(SEARCH("REHABILITASI",AA272)))</formula>
    </cfRule>
    <cfRule type="containsText" dxfId="36" priority="361" operator="containsText" text="PEMELIHARAAN RUTIN">
      <formula>NOT(ISERROR(SEARCH("PEMELIHARAAN RUTIN",AA272)))</formula>
    </cfRule>
  </conditionalFormatting>
  <conditionalFormatting sqref="AA279:AA280">
    <cfRule type="containsText" dxfId="35" priority="343" operator="containsText" text="PEMELIHARAAN RUTIN *)">
      <formula>NOT(ISERROR(SEARCH("PEMELIHARAAN RUTIN *)",AA279)))</formula>
    </cfRule>
    <cfRule type="containsText" dxfId="34" priority="344" operator="containsText" text="PERBAIKAN/REHABILITASI">
      <formula>NOT(ISERROR(SEARCH("PERBAIKAN/REHABILITASI",AA279)))</formula>
    </cfRule>
    <cfRule type="containsText" dxfId="33" priority="346" operator="containsText" text="PEMBANGUNAN JEMBATAN BARU">
      <formula>NOT(ISERROR(SEARCH("PEMBANGUNAN JEMBATAN BARU",AA279)))</formula>
    </cfRule>
    <cfRule type="containsText" dxfId="32" priority="347" operator="containsText" text="PENGGANTIAN">
      <formula>NOT(ISERROR(SEARCH("PENGGANTIAN",AA279)))</formula>
    </cfRule>
    <cfRule type="containsText" dxfId="31" priority="348" operator="containsText" text="REHABILITASI">
      <formula>NOT(ISERROR(SEARCH("REHABILITASI",AA279)))</formula>
    </cfRule>
    <cfRule type="containsText" dxfId="30" priority="349" operator="containsText" text="PEMELIHARAAN RUTIN">
      <formula>NOT(ISERROR(SEARCH("PEMELIHARAAN RUTIN",AA279)))</formula>
    </cfRule>
  </conditionalFormatting>
  <conditionalFormatting sqref="AA284:AA296">
    <cfRule type="containsText" dxfId="29" priority="331" operator="containsText" text="PEMELIHARAAN RUTIN *)">
      <formula>NOT(ISERROR(SEARCH("PEMELIHARAAN RUTIN *)",AA284)))</formula>
    </cfRule>
    <cfRule type="containsText" dxfId="28" priority="332" operator="containsText" text="PERBAIKAN/REHABILITASI">
      <formula>NOT(ISERROR(SEARCH("PERBAIKAN/REHABILITASI",AA284)))</formula>
    </cfRule>
    <cfRule type="containsText" dxfId="27" priority="334" operator="containsText" text="PEMBANGUNAN JEMBATAN BARU">
      <formula>NOT(ISERROR(SEARCH("PEMBANGUNAN JEMBATAN BARU",AA284)))</formula>
    </cfRule>
    <cfRule type="containsText" dxfId="26" priority="335" operator="containsText" text="PENGGANTIAN">
      <formula>NOT(ISERROR(SEARCH("PENGGANTIAN",AA284)))</formula>
    </cfRule>
    <cfRule type="containsText" dxfId="25" priority="336" operator="containsText" text="REHABILITASI">
      <formula>NOT(ISERROR(SEARCH("REHABILITASI",AA284)))</formula>
    </cfRule>
    <cfRule type="containsText" dxfId="24" priority="337" operator="containsText" text="PEMELIHARAAN RUTIN">
      <formula>NOT(ISERROR(SEARCH("PEMELIHARAAN RUTIN",AA284)))</formula>
    </cfRule>
  </conditionalFormatting>
  <conditionalFormatting sqref="AA303">
    <cfRule type="containsText" dxfId="23" priority="319" operator="containsText" text="PEMELIHARAAN RUTIN *)">
      <formula>NOT(ISERROR(SEARCH("PEMELIHARAAN RUTIN *)",AA303)))</formula>
    </cfRule>
    <cfRule type="containsText" dxfId="22" priority="320" operator="containsText" text="PERBAIKAN/REHABILITASI">
      <formula>NOT(ISERROR(SEARCH("PERBAIKAN/REHABILITASI",AA303)))</formula>
    </cfRule>
    <cfRule type="containsText" dxfId="21" priority="322" operator="containsText" text="PEMBANGUNAN JEMBATAN BARU">
      <formula>NOT(ISERROR(SEARCH("PEMBANGUNAN JEMBATAN BARU",AA303)))</formula>
    </cfRule>
    <cfRule type="containsText" dxfId="20" priority="323" operator="containsText" text="PENGGANTIAN">
      <formula>NOT(ISERROR(SEARCH("PENGGANTIAN",AA303)))</formula>
    </cfRule>
    <cfRule type="containsText" dxfId="19" priority="324" operator="containsText" text="REHABILITASI">
      <formula>NOT(ISERROR(SEARCH("REHABILITASI",AA303)))</formula>
    </cfRule>
    <cfRule type="containsText" dxfId="18" priority="325" operator="containsText" text="PEMELIHARAAN RUTIN">
      <formula>NOT(ISERROR(SEARCH("PEMELIHARAAN RUTIN",AA303)))</formula>
    </cfRule>
  </conditionalFormatting>
  <conditionalFormatting sqref="AA308:AA315">
    <cfRule type="containsText" dxfId="17" priority="241" operator="containsText" text="PEMELIHARAAN RUTIN *)">
      <formula>NOT(ISERROR(SEARCH("PEMELIHARAAN RUTIN *)",AA308)))</formula>
    </cfRule>
    <cfRule type="containsText" dxfId="16" priority="242" operator="containsText" text="PERBAIKAN/REHABILITASI">
      <formula>NOT(ISERROR(SEARCH("PERBAIKAN/REHABILITASI",AA308)))</formula>
    </cfRule>
    <cfRule type="containsText" dxfId="15" priority="244" operator="containsText" text="PEMBANGUNAN JEMBATAN BARU">
      <formula>NOT(ISERROR(SEARCH("PEMBANGUNAN JEMBATAN BARU",AA308)))</formula>
    </cfRule>
    <cfRule type="containsText" dxfId="14" priority="245" operator="containsText" text="PENGGANTIAN">
      <formula>NOT(ISERROR(SEARCH("PENGGANTIAN",AA308)))</formula>
    </cfRule>
    <cfRule type="containsText" dxfId="13" priority="246" operator="containsText" text="REHABILITASI">
      <formula>NOT(ISERROR(SEARCH("REHABILITASI",AA308)))</formula>
    </cfRule>
    <cfRule type="containsText" dxfId="12" priority="247" operator="containsText" text="PEMELIHARAAN RUTIN">
      <formula>NOT(ISERROR(SEARCH("PEMELIHARAAN RUTIN",AA308)))</formula>
    </cfRule>
  </conditionalFormatting>
  <conditionalFormatting sqref="AA322">
    <cfRule type="containsText" dxfId="11" priority="295" operator="containsText" text="PEMELIHARAAN RUTIN *)">
      <formula>NOT(ISERROR(SEARCH("PEMELIHARAAN RUTIN *)",AA322)))</formula>
    </cfRule>
    <cfRule type="containsText" dxfId="10" priority="296" operator="containsText" text="PERBAIKAN/REHABILITASI">
      <formula>NOT(ISERROR(SEARCH("PERBAIKAN/REHABILITASI",AA322)))</formula>
    </cfRule>
    <cfRule type="containsText" dxfId="9" priority="298" operator="containsText" text="PEMBANGUNAN JEMBATAN BARU">
      <formula>NOT(ISERROR(SEARCH("PEMBANGUNAN JEMBATAN BARU",AA322)))</formula>
    </cfRule>
    <cfRule type="containsText" dxfId="8" priority="299" operator="containsText" text="PENGGANTIAN">
      <formula>NOT(ISERROR(SEARCH("PENGGANTIAN",AA322)))</formula>
    </cfRule>
    <cfRule type="containsText" dxfId="7" priority="300" operator="containsText" text="REHABILITASI">
      <formula>NOT(ISERROR(SEARCH("REHABILITASI",AA322)))</formula>
    </cfRule>
    <cfRule type="containsText" dxfId="6" priority="301" operator="containsText" text="PEMELIHARAAN RUTIN">
      <formula>NOT(ISERROR(SEARCH("PEMELIHARAAN RUTIN",AA322)))</formula>
    </cfRule>
  </conditionalFormatting>
  <conditionalFormatting sqref="AA368:AA369">
    <cfRule type="containsText" dxfId="5" priority="211" operator="containsText" text="PEMELIHARAAN RUTIN *)">
      <formula>NOT(ISERROR(SEARCH("PEMELIHARAAN RUTIN *)",AA368)))</formula>
    </cfRule>
    <cfRule type="containsText" dxfId="4" priority="212" operator="containsText" text="PERBAIKAN/REHABILITASI">
      <formula>NOT(ISERROR(SEARCH("PERBAIKAN/REHABILITASI",AA368)))</formula>
    </cfRule>
    <cfRule type="containsText" dxfId="3" priority="214" operator="containsText" text="PEMBANGUNAN JEMBATAN BARU">
      <formula>NOT(ISERROR(SEARCH("PEMBANGUNAN JEMBATAN BARU",AA368)))</formula>
    </cfRule>
    <cfRule type="containsText" dxfId="2" priority="215" operator="containsText" text="PENGGANTIAN">
      <formula>NOT(ISERROR(SEARCH("PENGGANTIAN",AA368)))</formula>
    </cfRule>
    <cfRule type="containsText" dxfId="1" priority="216" operator="containsText" text="REHABILITASI">
      <formula>NOT(ISERROR(SEARCH("REHABILITASI",AA368)))</formula>
    </cfRule>
    <cfRule type="containsText" dxfId="0" priority="217" operator="containsText" text="PEMELIHARAAN RUTIN">
      <formula>NOT(ISERROR(SEARCH("PEMELIHARAAN RUTIN",AA368)))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77ED-FF50-44A5-A954-BF22BB59CF9B}">
  <dimension ref="B2:E213"/>
  <sheetViews>
    <sheetView topLeftCell="A62" workbookViewId="0">
      <selection activeCell="B6" sqref="B6:E210"/>
    </sheetView>
  </sheetViews>
  <sheetFormatPr defaultRowHeight="15.6" x14ac:dyDescent="0.3"/>
  <cols>
    <col min="2" max="2" width="5" style="83" customWidth="1"/>
    <col min="3" max="3" width="5.109375" style="83" customWidth="1"/>
    <col min="4" max="4" width="5.6640625" style="84" customWidth="1"/>
    <col min="5" max="5" width="61.44140625" style="84" customWidth="1"/>
  </cols>
  <sheetData>
    <row r="2" spans="2:5" ht="14.4" customHeight="1" x14ac:dyDescent="0.3">
      <c r="B2" s="87" t="s">
        <v>0</v>
      </c>
      <c r="C2" s="88" t="s">
        <v>2</v>
      </c>
      <c r="D2" s="89"/>
      <c r="E2" s="87" t="s">
        <v>3054</v>
      </c>
    </row>
    <row r="3" spans="2:5" ht="14.4" customHeight="1" x14ac:dyDescent="0.3">
      <c r="B3" s="87"/>
      <c r="C3" s="90"/>
      <c r="D3" s="91"/>
      <c r="E3" s="87"/>
    </row>
    <row r="4" spans="2:5" ht="14.4" customHeight="1" x14ac:dyDescent="0.3">
      <c r="B4" s="87"/>
      <c r="C4" s="90"/>
      <c r="D4" s="91"/>
      <c r="E4" s="87"/>
    </row>
    <row r="5" spans="2:5" ht="14.4" customHeight="1" x14ac:dyDescent="0.3">
      <c r="B5" s="87"/>
      <c r="C5" s="92"/>
      <c r="D5" s="93"/>
      <c r="E5" s="87"/>
    </row>
    <row r="6" spans="2:5" x14ac:dyDescent="0.3">
      <c r="B6" s="81">
        <v>1</v>
      </c>
      <c r="C6" s="81">
        <v>34</v>
      </c>
      <c r="D6" s="81">
        <v>218</v>
      </c>
      <c r="E6" s="82" t="s">
        <v>1964</v>
      </c>
    </row>
    <row r="7" spans="2:5" x14ac:dyDescent="0.3">
      <c r="B7" s="81">
        <v>2</v>
      </c>
      <c r="C7" s="81">
        <v>34</v>
      </c>
      <c r="D7" s="81">
        <v>219</v>
      </c>
      <c r="E7" s="82" t="s">
        <v>1965</v>
      </c>
    </row>
    <row r="8" spans="2:5" x14ac:dyDescent="0.3">
      <c r="B8" s="81">
        <v>3</v>
      </c>
      <c r="C8" s="81">
        <v>34</v>
      </c>
      <c r="D8" s="81">
        <v>220</v>
      </c>
      <c r="E8" s="82" t="s">
        <v>1966</v>
      </c>
    </row>
    <row r="9" spans="2:5" x14ac:dyDescent="0.3">
      <c r="B9" s="81">
        <v>4</v>
      </c>
      <c r="C9" s="81">
        <v>34</v>
      </c>
      <c r="D9" s="81">
        <v>221</v>
      </c>
      <c r="E9" s="82" t="s">
        <v>1967</v>
      </c>
    </row>
    <row r="10" spans="2:5" x14ac:dyDescent="0.3">
      <c r="B10" s="81">
        <v>5</v>
      </c>
      <c r="C10" s="81">
        <v>34</v>
      </c>
      <c r="D10" s="81">
        <v>222</v>
      </c>
      <c r="E10" s="82" t="s">
        <v>1968</v>
      </c>
    </row>
    <row r="11" spans="2:5" x14ac:dyDescent="0.3">
      <c r="B11" s="81">
        <v>6</v>
      </c>
      <c r="C11" s="81">
        <v>34</v>
      </c>
      <c r="D11" s="81">
        <v>223</v>
      </c>
      <c r="E11" s="82" t="s">
        <v>1969</v>
      </c>
    </row>
    <row r="12" spans="2:5" x14ac:dyDescent="0.3">
      <c r="B12" s="81">
        <v>7</v>
      </c>
      <c r="C12" s="81">
        <v>34</v>
      </c>
      <c r="D12" s="81">
        <v>224</v>
      </c>
      <c r="E12" s="82" t="s">
        <v>1970</v>
      </c>
    </row>
    <row r="13" spans="2:5" x14ac:dyDescent="0.3">
      <c r="B13" s="81">
        <v>8</v>
      </c>
      <c r="C13" s="81">
        <v>34</v>
      </c>
      <c r="D13" s="81">
        <v>225</v>
      </c>
      <c r="E13" s="82" t="s">
        <v>1971</v>
      </c>
    </row>
    <row r="14" spans="2:5" x14ac:dyDescent="0.3">
      <c r="B14" s="81">
        <v>9</v>
      </c>
      <c r="C14" s="81">
        <v>34</v>
      </c>
      <c r="D14" s="81">
        <v>226</v>
      </c>
      <c r="E14" s="82" t="s">
        <v>3053</v>
      </c>
    </row>
    <row r="15" spans="2:5" x14ac:dyDescent="0.3">
      <c r="B15" s="81">
        <v>10</v>
      </c>
      <c r="C15" s="81">
        <v>34</v>
      </c>
      <c r="D15" s="81">
        <v>227</v>
      </c>
      <c r="E15" s="82" t="s">
        <v>1972</v>
      </c>
    </row>
    <row r="16" spans="2:5" x14ac:dyDescent="0.3">
      <c r="B16" s="81">
        <v>11</v>
      </c>
      <c r="C16" s="81">
        <v>34</v>
      </c>
      <c r="D16" s="81">
        <v>228</v>
      </c>
      <c r="E16" s="82" t="s">
        <v>1973</v>
      </c>
    </row>
    <row r="17" spans="2:5" x14ac:dyDescent="0.3">
      <c r="B17" s="81">
        <v>12</v>
      </c>
      <c r="C17" s="81">
        <v>34</v>
      </c>
      <c r="D17" s="81">
        <v>229</v>
      </c>
      <c r="E17" s="82" t="s">
        <v>1974</v>
      </c>
    </row>
    <row r="18" spans="2:5" x14ac:dyDescent="0.3">
      <c r="B18" s="81">
        <v>13</v>
      </c>
      <c r="C18" s="81">
        <v>34</v>
      </c>
      <c r="D18" s="81">
        <v>230</v>
      </c>
      <c r="E18" s="82" t="s">
        <v>1975</v>
      </c>
    </row>
    <row r="19" spans="2:5" x14ac:dyDescent="0.3">
      <c r="B19" s="81">
        <v>14</v>
      </c>
      <c r="C19" s="81">
        <v>34</v>
      </c>
      <c r="D19" s="81">
        <v>231</v>
      </c>
      <c r="E19" s="82" t="s">
        <v>1976</v>
      </c>
    </row>
    <row r="20" spans="2:5" x14ac:dyDescent="0.3">
      <c r="B20" s="81">
        <v>15</v>
      </c>
      <c r="C20" s="81">
        <v>34</v>
      </c>
      <c r="D20" s="81">
        <v>232</v>
      </c>
      <c r="E20" s="82" t="s">
        <v>1977</v>
      </c>
    </row>
    <row r="21" spans="2:5" x14ac:dyDescent="0.3">
      <c r="B21" s="81">
        <v>16</v>
      </c>
      <c r="C21" s="81">
        <v>34</v>
      </c>
      <c r="D21" s="81">
        <v>233</v>
      </c>
      <c r="E21" s="82" t="s">
        <v>1978</v>
      </c>
    </row>
    <row r="22" spans="2:5" x14ac:dyDescent="0.3">
      <c r="B22" s="81">
        <v>17</v>
      </c>
      <c r="C22" s="81">
        <v>34</v>
      </c>
      <c r="D22" s="81">
        <v>234</v>
      </c>
      <c r="E22" s="82" t="s">
        <v>1979</v>
      </c>
    </row>
    <row r="23" spans="2:5" x14ac:dyDescent="0.3">
      <c r="B23" s="81">
        <v>18</v>
      </c>
      <c r="C23" s="81">
        <v>34</v>
      </c>
      <c r="D23" s="81">
        <v>235</v>
      </c>
      <c r="E23" s="82" t="s">
        <v>1980</v>
      </c>
    </row>
    <row r="24" spans="2:5" x14ac:dyDescent="0.3">
      <c r="B24" s="81">
        <v>19</v>
      </c>
      <c r="C24" s="81">
        <v>34</v>
      </c>
      <c r="D24" s="81">
        <v>236</v>
      </c>
      <c r="E24" s="82" t="s">
        <v>1981</v>
      </c>
    </row>
    <row r="25" spans="2:5" x14ac:dyDescent="0.3">
      <c r="B25" s="81">
        <v>20</v>
      </c>
      <c r="C25" s="81">
        <v>34</v>
      </c>
      <c r="D25" s="81">
        <v>237</v>
      </c>
      <c r="E25" s="82" t="s">
        <v>1982</v>
      </c>
    </row>
    <row r="26" spans="2:5" x14ac:dyDescent="0.3">
      <c r="B26" s="81">
        <v>21</v>
      </c>
      <c r="C26" s="81">
        <v>34</v>
      </c>
      <c r="D26" s="81">
        <v>238</v>
      </c>
      <c r="E26" s="82" t="s">
        <v>1983</v>
      </c>
    </row>
    <row r="27" spans="2:5" x14ac:dyDescent="0.3">
      <c r="B27" s="81">
        <v>22</v>
      </c>
      <c r="C27" s="81">
        <v>34</v>
      </c>
      <c r="D27" s="81">
        <v>239</v>
      </c>
      <c r="E27" s="82" t="s">
        <v>1984</v>
      </c>
    </row>
    <row r="28" spans="2:5" x14ac:dyDescent="0.3">
      <c r="B28" s="81">
        <v>23</v>
      </c>
      <c r="C28" s="81">
        <v>34</v>
      </c>
      <c r="D28" s="81">
        <v>240</v>
      </c>
      <c r="E28" s="82" t="s">
        <v>1985</v>
      </c>
    </row>
    <row r="29" spans="2:5" x14ac:dyDescent="0.3">
      <c r="B29" s="81">
        <v>24</v>
      </c>
      <c r="C29" s="81">
        <v>34</v>
      </c>
      <c r="D29" s="81">
        <v>241</v>
      </c>
      <c r="E29" s="82" t="s">
        <v>1986</v>
      </c>
    </row>
    <row r="30" spans="2:5" x14ac:dyDescent="0.3">
      <c r="B30" s="81">
        <v>25</v>
      </c>
      <c r="C30" s="81">
        <v>34</v>
      </c>
      <c r="D30" s="81">
        <v>242</v>
      </c>
      <c r="E30" s="82" t="s">
        <v>1987</v>
      </c>
    </row>
    <row r="31" spans="2:5" x14ac:dyDescent="0.3">
      <c r="B31" s="81">
        <v>26</v>
      </c>
      <c r="C31" s="81">
        <v>34</v>
      </c>
      <c r="D31" s="81">
        <v>243</v>
      </c>
      <c r="E31" s="82" t="s">
        <v>1988</v>
      </c>
    </row>
    <row r="32" spans="2:5" x14ac:dyDescent="0.3">
      <c r="B32" s="81">
        <v>27</v>
      </c>
      <c r="C32" s="81">
        <v>34</v>
      </c>
      <c r="D32" s="81">
        <v>244</v>
      </c>
      <c r="E32" s="82" t="s">
        <v>1989</v>
      </c>
    </row>
    <row r="33" spans="2:5" x14ac:dyDescent="0.3">
      <c r="B33" s="81">
        <v>28</v>
      </c>
      <c r="C33" s="81">
        <v>34</v>
      </c>
      <c r="D33" s="81">
        <v>245</v>
      </c>
      <c r="E33" s="82" t="s">
        <v>1990</v>
      </c>
    </row>
    <row r="34" spans="2:5" x14ac:dyDescent="0.3">
      <c r="B34" s="81">
        <v>29</v>
      </c>
      <c r="C34" s="81">
        <v>34</v>
      </c>
      <c r="D34" s="85">
        <v>246</v>
      </c>
      <c r="E34" s="82" t="s">
        <v>1991</v>
      </c>
    </row>
    <row r="35" spans="2:5" x14ac:dyDescent="0.3">
      <c r="B35" s="81">
        <v>30</v>
      </c>
      <c r="C35" s="81">
        <v>34</v>
      </c>
      <c r="D35" s="85">
        <v>247</v>
      </c>
      <c r="E35" s="82" t="s">
        <v>1992</v>
      </c>
    </row>
    <row r="36" spans="2:5" x14ac:dyDescent="0.3">
      <c r="B36" s="81">
        <v>31</v>
      </c>
      <c r="C36" s="81">
        <v>34</v>
      </c>
      <c r="D36" s="81">
        <v>248</v>
      </c>
      <c r="E36" s="82" t="s">
        <v>1993</v>
      </c>
    </row>
    <row r="37" spans="2:5" x14ac:dyDescent="0.3">
      <c r="B37" s="81">
        <v>32</v>
      </c>
      <c r="C37" s="81">
        <v>34</v>
      </c>
      <c r="D37" s="81">
        <v>249</v>
      </c>
      <c r="E37" s="82" t="s">
        <v>1994</v>
      </c>
    </row>
    <row r="38" spans="2:5" x14ac:dyDescent="0.3">
      <c r="B38" s="81">
        <v>33</v>
      </c>
      <c r="C38" s="81">
        <v>34</v>
      </c>
      <c r="D38" s="81">
        <v>250</v>
      </c>
      <c r="E38" s="82" t="s">
        <v>1995</v>
      </c>
    </row>
    <row r="39" spans="2:5" x14ac:dyDescent="0.3">
      <c r="B39" s="81">
        <v>34</v>
      </c>
      <c r="C39" s="81">
        <v>34</v>
      </c>
      <c r="D39" s="81">
        <v>251</v>
      </c>
      <c r="E39" s="82" t="s">
        <v>1996</v>
      </c>
    </row>
    <row r="40" spans="2:5" x14ac:dyDescent="0.3">
      <c r="B40" s="81">
        <v>35</v>
      </c>
      <c r="C40" s="81">
        <v>34</v>
      </c>
      <c r="D40" s="81">
        <v>252</v>
      </c>
      <c r="E40" s="82" t="s">
        <v>1997</v>
      </c>
    </row>
    <row r="41" spans="2:5" x14ac:dyDescent="0.3">
      <c r="B41" s="81">
        <v>36</v>
      </c>
      <c r="C41" s="81">
        <v>34</v>
      </c>
      <c r="D41" s="85">
        <v>253</v>
      </c>
      <c r="E41" s="82" t="s">
        <v>1998</v>
      </c>
    </row>
    <row r="42" spans="2:5" x14ac:dyDescent="0.3">
      <c r="B42" s="81">
        <v>37</v>
      </c>
      <c r="C42" s="81">
        <v>34</v>
      </c>
      <c r="D42" s="85">
        <v>254</v>
      </c>
      <c r="E42" s="82" t="s">
        <v>1999</v>
      </c>
    </row>
    <row r="43" spans="2:5" x14ac:dyDescent="0.3">
      <c r="B43" s="81">
        <v>38</v>
      </c>
      <c r="C43" s="81">
        <v>34</v>
      </c>
      <c r="D43" s="85">
        <v>255</v>
      </c>
      <c r="E43" s="82" t="s">
        <v>2000</v>
      </c>
    </row>
    <row r="44" spans="2:5" x14ac:dyDescent="0.3">
      <c r="B44" s="81">
        <v>39</v>
      </c>
      <c r="C44" s="81">
        <v>34</v>
      </c>
      <c r="D44" s="85">
        <v>256</v>
      </c>
      <c r="E44" s="82" t="s">
        <v>2001</v>
      </c>
    </row>
    <row r="45" spans="2:5" x14ac:dyDescent="0.3">
      <c r="B45" s="81">
        <v>40</v>
      </c>
      <c r="C45" s="81">
        <v>34</v>
      </c>
      <c r="D45" s="85">
        <v>257</v>
      </c>
      <c r="E45" s="82" t="s">
        <v>2002</v>
      </c>
    </row>
    <row r="46" spans="2:5" x14ac:dyDescent="0.3">
      <c r="B46" s="81">
        <v>41</v>
      </c>
      <c r="C46" s="81">
        <v>34</v>
      </c>
      <c r="D46" s="85">
        <v>258</v>
      </c>
      <c r="E46" s="82" t="s">
        <v>2003</v>
      </c>
    </row>
    <row r="47" spans="2:5" x14ac:dyDescent="0.3">
      <c r="B47" s="81">
        <v>42</v>
      </c>
      <c r="C47" s="81">
        <v>34</v>
      </c>
      <c r="D47" s="85">
        <v>259</v>
      </c>
      <c r="E47" s="82" t="s">
        <v>2004</v>
      </c>
    </row>
    <row r="48" spans="2:5" x14ac:dyDescent="0.3">
      <c r="B48" s="81">
        <v>43</v>
      </c>
      <c r="C48" s="81">
        <v>34</v>
      </c>
      <c r="D48" s="85">
        <v>260</v>
      </c>
      <c r="E48" s="82" t="s">
        <v>2005</v>
      </c>
    </row>
    <row r="49" spans="2:5" x14ac:dyDescent="0.3">
      <c r="B49" s="81">
        <v>44</v>
      </c>
      <c r="C49" s="81">
        <v>34</v>
      </c>
      <c r="D49" s="85">
        <v>261</v>
      </c>
      <c r="E49" s="82" t="s">
        <v>2006</v>
      </c>
    </row>
    <row r="50" spans="2:5" x14ac:dyDescent="0.3">
      <c r="B50" s="81">
        <v>45</v>
      </c>
      <c r="C50" s="81">
        <v>34</v>
      </c>
      <c r="D50" s="85">
        <v>262</v>
      </c>
      <c r="E50" s="82" t="s">
        <v>2007</v>
      </c>
    </row>
    <row r="51" spans="2:5" x14ac:dyDescent="0.3">
      <c r="B51" s="81">
        <v>46</v>
      </c>
      <c r="C51" s="81">
        <v>34</v>
      </c>
      <c r="D51" s="85">
        <v>263</v>
      </c>
      <c r="E51" s="82" t="s">
        <v>2008</v>
      </c>
    </row>
    <row r="52" spans="2:5" x14ac:dyDescent="0.3">
      <c r="B52" s="81">
        <v>47</v>
      </c>
      <c r="C52" s="81">
        <v>34</v>
      </c>
      <c r="D52" s="85">
        <v>264</v>
      </c>
      <c r="E52" s="82" t="s">
        <v>2009</v>
      </c>
    </row>
    <row r="53" spans="2:5" x14ac:dyDescent="0.3">
      <c r="B53" s="81">
        <v>48</v>
      </c>
      <c r="C53" s="81">
        <v>34</v>
      </c>
      <c r="D53" s="85">
        <v>265</v>
      </c>
      <c r="E53" s="82" t="s">
        <v>2010</v>
      </c>
    </row>
    <row r="54" spans="2:5" x14ac:dyDescent="0.3">
      <c r="B54" s="81">
        <v>49</v>
      </c>
      <c r="C54" s="81">
        <v>34</v>
      </c>
      <c r="D54" s="85">
        <v>266</v>
      </c>
      <c r="E54" s="82" t="s">
        <v>2011</v>
      </c>
    </row>
    <row r="55" spans="2:5" x14ac:dyDescent="0.3">
      <c r="B55" s="81">
        <v>50</v>
      </c>
      <c r="C55" s="81">
        <v>34</v>
      </c>
      <c r="D55" s="85">
        <v>267</v>
      </c>
      <c r="E55" s="82" t="s">
        <v>2012</v>
      </c>
    </row>
    <row r="56" spans="2:5" x14ac:dyDescent="0.3">
      <c r="B56" s="81">
        <v>51</v>
      </c>
      <c r="C56" s="81">
        <v>34</v>
      </c>
      <c r="D56" s="85">
        <v>268</v>
      </c>
      <c r="E56" s="82" t="s">
        <v>2013</v>
      </c>
    </row>
    <row r="57" spans="2:5" x14ac:dyDescent="0.3">
      <c r="B57" s="81">
        <v>52</v>
      </c>
      <c r="C57" s="81">
        <v>34</v>
      </c>
      <c r="D57" s="85">
        <v>269</v>
      </c>
      <c r="E57" s="82" t="s">
        <v>2014</v>
      </c>
    </row>
    <row r="58" spans="2:5" x14ac:dyDescent="0.3">
      <c r="B58" s="81">
        <v>53</v>
      </c>
      <c r="C58" s="81">
        <v>34</v>
      </c>
      <c r="D58" s="85">
        <v>270</v>
      </c>
      <c r="E58" s="82" t="s">
        <v>2015</v>
      </c>
    </row>
    <row r="59" spans="2:5" x14ac:dyDescent="0.3">
      <c r="B59" s="81">
        <v>54</v>
      </c>
      <c r="C59" s="81">
        <v>34</v>
      </c>
      <c r="D59" s="85">
        <v>271</v>
      </c>
      <c r="E59" s="82" t="s">
        <v>2016</v>
      </c>
    </row>
    <row r="60" spans="2:5" x14ac:dyDescent="0.3">
      <c r="B60" s="81">
        <v>55</v>
      </c>
      <c r="C60" s="81">
        <v>34</v>
      </c>
      <c r="D60" s="85">
        <v>272</v>
      </c>
      <c r="E60" s="82" t="s">
        <v>2017</v>
      </c>
    </row>
    <row r="61" spans="2:5" x14ac:dyDescent="0.3">
      <c r="B61" s="81">
        <v>56</v>
      </c>
      <c r="C61" s="81">
        <v>34</v>
      </c>
      <c r="D61" s="85">
        <v>273</v>
      </c>
      <c r="E61" s="82" t="s">
        <v>2018</v>
      </c>
    </row>
    <row r="62" spans="2:5" x14ac:dyDescent="0.3">
      <c r="B62" s="81">
        <v>57</v>
      </c>
      <c r="C62" s="81">
        <v>34</v>
      </c>
      <c r="D62" s="85">
        <v>274</v>
      </c>
      <c r="E62" s="82" t="s">
        <v>2019</v>
      </c>
    </row>
    <row r="63" spans="2:5" x14ac:dyDescent="0.3">
      <c r="B63" s="81">
        <v>58</v>
      </c>
      <c r="C63" s="81">
        <v>34</v>
      </c>
      <c r="D63" s="85">
        <v>275</v>
      </c>
      <c r="E63" s="82" t="s">
        <v>2020</v>
      </c>
    </row>
    <row r="64" spans="2:5" x14ac:dyDescent="0.3">
      <c r="B64" s="81">
        <v>59</v>
      </c>
      <c r="C64" s="81">
        <v>34</v>
      </c>
      <c r="D64" s="85">
        <v>276</v>
      </c>
      <c r="E64" s="82" t="s">
        <v>2021</v>
      </c>
    </row>
    <row r="65" spans="2:5" x14ac:dyDescent="0.3">
      <c r="B65" s="81">
        <v>60</v>
      </c>
      <c r="C65" s="81">
        <v>34</v>
      </c>
      <c r="D65" s="85">
        <v>277</v>
      </c>
      <c r="E65" s="82" t="s">
        <v>2022</v>
      </c>
    </row>
    <row r="66" spans="2:5" x14ac:dyDescent="0.3">
      <c r="B66" s="81">
        <v>61</v>
      </c>
      <c r="C66" s="81">
        <v>34</v>
      </c>
      <c r="D66" s="85">
        <v>278</v>
      </c>
      <c r="E66" s="82" t="s">
        <v>2023</v>
      </c>
    </row>
    <row r="67" spans="2:5" x14ac:dyDescent="0.3">
      <c r="B67" s="81">
        <v>62</v>
      </c>
      <c r="C67" s="81">
        <v>34</v>
      </c>
      <c r="D67" s="85">
        <v>279</v>
      </c>
      <c r="E67" s="82" t="s">
        <v>2024</v>
      </c>
    </row>
    <row r="68" spans="2:5" x14ac:dyDescent="0.3">
      <c r="B68" s="81">
        <v>63</v>
      </c>
      <c r="C68" s="81">
        <v>34</v>
      </c>
      <c r="D68" s="85">
        <v>280</v>
      </c>
      <c r="E68" s="82" t="s">
        <v>2025</v>
      </c>
    </row>
    <row r="69" spans="2:5" x14ac:dyDescent="0.3">
      <c r="B69" s="81">
        <v>64</v>
      </c>
      <c r="C69" s="81">
        <v>34</v>
      </c>
      <c r="D69" s="85">
        <v>281</v>
      </c>
      <c r="E69" s="82" t="s">
        <v>2026</v>
      </c>
    </row>
    <row r="70" spans="2:5" x14ac:dyDescent="0.3">
      <c r="B70" s="81">
        <v>65</v>
      </c>
      <c r="C70" s="81">
        <v>34</v>
      </c>
      <c r="D70" s="85">
        <v>282</v>
      </c>
      <c r="E70" s="82" t="s">
        <v>2027</v>
      </c>
    </row>
    <row r="71" spans="2:5" x14ac:dyDescent="0.3">
      <c r="B71" s="81">
        <v>66</v>
      </c>
      <c r="C71" s="81">
        <v>34</v>
      </c>
      <c r="D71" s="85">
        <v>283</v>
      </c>
      <c r="E71" s="82" t="s">
        <v>2028</v>
      </c>
    </row>
    <row r="72" spans="2:5" x14ac:dyDescent="0.3">
      <c r="B72" s="81">
        <v>67</v>
      </c>
      <c r="C72" s="81">
        <v>34</v>
      </c>
      <c r="D72" s="85">
        <v>284</v>
      </c>
      <c r="E72" s="82" t="s">
        <v>2029</v>
      </c>
    </row>
    <row r="73" spans="2:5" x14ac:dyDescent="0.3">
      <c r="B73" s="81">
        <v>68</v>
      </c>
      <c r="C73" s="81">
        <v>34</v>
      </c>
      <c r="D73" s="85">
        <v>285</v>
      </c>
      <c r="E73" s="82" t="s">
        <v>2030</v>
      </c>
    </row>
    <row r="74" spans="2:5" x14ac:dyDescent="0.3">
      <c r="B74" s="81">
        <v>69</v>
      </c>
      <c r="C74" s="81">
        <v>34</v>
      </c>
      <c r="D74" s="85">
        <v>286</v>
      </c>
      <c r="E74" s="82" t="s">
        <v>2031</v>
      </c>
    </row>
    <row r="75" spans="2:5" x14ac:dyDescent="0.3">
      <c r="B75" s="81">
        <v>70</v>
      </c>
      <c r="C75" s="81">
        <v>34</v>
      </c>
      <c r="D75" s="85">
        <v>287</v>
      </c>
      <c r="E75" s="82" t="s">
        <v>2032</v>
      </c>
    </row>
    <row r="76" spans="2:5" x14ac:dyDescent="0.3">
      <c r="B76" s="81">
        <v>71</v>
      </c>
      <c r="C76" s="81">
        <v>34</v>
      </c>
      <c r="D76" s="85">
        <v>288</v>
      </c>
      <c r="E76" s="82" t="s">
        <v>2033</v>
      </c>
    </row>
    <row r="77" spans="2:5" x14ac:dyDescent="0.3">
      <c r="B77" s="81">
        <v>72</v>
      </c>
      <c r="C77" s="81">
        <v>34</v>
      </c>
      <c r="D77" s="85">
        <v>289</v>
      </c>
      <c r="E77" s="82" t="s">
        <v>3055</v>
      </c>
    </row>
    <row r="78" spans="2:5" x14ac:dyDescent="0.3">
      <c r="B78" s="81">
        <v>73</v>
      </c>
      <c r="C78" s="81">
        <v>34</v>
      </c>
      <c r="D78" s="85">
        <v>290</v>
      </c>
      <c r="E78" s="82" t="s">
        <v>2034</v>
      </c>
    </row>
    <row r="79" spans="2:5" x14ac:dyDescent="0.3">
      <c r="B79" s="81">
        <v>74</v>
      </c>
      <c r="C79" s="81">
        <v>34</v>
      </c>
      <c r="D79" s="85">
        <v>291</v>
      </c>
      <c r="E79" s="82" t="s">
        <v>2035</v>
      </c>
    </row>
    <row r="80" spans="2:5" x14ac:dyDescent="0.3">
      <c r="B80" s="81">
        <v>75</v>
      </c>
      <c r="C80" s="81">
        <v>34</v>
      </c>
      <c r="D80" s="85">
        <v>292</v>
      </c>
      <c r="E80" s="82" t="s">
        <v>3056</v>
      </c>
    </row>
    <row r="81" spans="2:5" x14ac:dyDescent="0.3">
      <c r="B81" s="81">
        <v>76</v>
      </c>
      <c r="C81" s="81">
        <v>34</v>
      </c>
      <c r="D81" s="81">
        <v>293</v>
      </c>
      <c r="E81" s="82" t="s">
        <v>2036</v>
      </c>
    </row>
    <row r="82" spans="2:5" x14ac:dyDescent="0.3">
      <c r="B82" s="81">
        <v>77</v>
      </c>
      <c r="C82" s="81">
        <v>34</v>
      </c>
      <c r="D82" s="81">
        <v>294</v>
      </c>
      <c r="E82" s="82" t="s">
        <v>2037</v>
      </c>
    </row>
    <row r="83" spans="2:5" x14ac:dyDescent="0.3">
      <c r="B83" s="81">
        <v>78</v>
      </c>
      <c r="C83" s="81">
        <v>34</v>
      </c>
      <c r="D83" s="81">
        <v>295</v>
      </c>
      <c r="E83" s="82" t="s">
        <v>2038</v>
      </c>
    </row>
    <row r="84" spans="2:5" x14ac:dyDescent="0.3">
      <c r="B84" s="81">
        <v>79</v>
      </c>
      <c r="C84" s="81">
        <v>34</v>
      </c>
      <c r="D84" s="81">
        <v>296</v>
      </c>
      <c r="E84" s="82" t="s">
        <v>2039</v>
      </c>
    </row>
    <row r="85" spans="2:5" x14ac:dyDescent="0.3">
      <c r="B85" s="81">
        <v>80</v>
      </c>
      <c r="C85" s="81">
        <v>34</v>
      </c>
      <c r="D85" s="81">
        <v>297</v>
      </c>
      <c r="E85" s="82" t="s">
        <v>2040</v>
      </c>
    </row>
    <row r="86" spans="2:5" x14ac:dyDescent="0.3">
      <c r="B86" s="81">
        <v>81</v>
      </c>
      <c r="C86" s="81">
        <v>34</v>
      </c>
      <c r="D86" s="81">
        <v>298</v>
      </c>
      <c r="E86" s="82" t="s">
        <v>2041</v>
      </c>
    </row>
    <row r="87" spans="2:5" x14ac:dyDescent="0.3">
      <c r="B87" s="81">
        <v>82</v>
      </c>
      <c r="C87" s="81">
        <v>34</v>
      </c>
      <c r="D87" s="81">
        <v>299</v>
      </c>
      <c r="E87" s="82" t="s">
        <v>2042</v>
      </c>
    </row>
    <row r="88" spans="2:5" x14ac:dyDescent="0.3">
      <c r="B88" s="81">
        <v>83</v>
      </c>
      <c r="C88" s="81">
        <v>34</v>
      </c>
      <c r="D88" s="81">
        <v>300</v>
      </c>
      <c r="E88" s="82" t="s">
        <v>2043</v>
      </c>
    </row>
    <row r="89" spans="2:5" x14ac:dyDescent="0.3">
      <c r="B89" s="81">
        <v>84</v>
      </c>
      <c r="C89" s="81">
        <v>34</v>
      </c>
      <c r="D89" s="81">
        <v>301</v>
      </c>
      <c r="E89" s="82" t="s">
        <v>2044</v>
      </c>
    </row>
    <row r="90" spans="2:5" x14ac:dyDescent="0.3">
      <c r="B90" s="81">
        <v>85</v>
      </c>
      <c r="C90" s="81">
        <v>34</v>
      </c>
      <c r="D90" s="81">
        <v>302</v>
      </c>
      <c r="E90" s="82" t="s">
        <v>2045</v>
      </c>
    </row>
    <row r="91" spans="2:5" x14ac:dyDescent="0.3">
      <c r="B91" s="81">
        <v>86</v>
      </c>
      <c r="C91" s="81">
        <v>34</v>
      </c>
      <c r="D91" s="81">
        <v>303</v>
      </c>
      <c r="E91" s="82" t="s">
        <v>2046</v>
      </c>
    </row>
    <row r="92" spans="2:5" x14ac:dyDescent="0.3">
      <c r="B92" s="81">
        <v>87</v>
      </c>
      <c r="C92" s="81">
        <v>34</v>
      </c>
      <c r="D92" s="81">
        <v>304</v>
      </c>
      <c r="E92" s="82" t="s">
        <v>2047</v>
      </c>
    </row>
    <row r="93" spans="2:5" x14ac:dyDescent="0.3">
      <c r="B93" s="81">
        <v>88</v>
      </c>
      <c r="C93" s="81">
        <v>34</v>
      </c>
      <c r="D93" s="81">
        <v>305</v>
      </c>
      <c r="E93" s="82" t="s">
        <v>2048</v>
      </c>
    </row>
    <row r="94" spans="2:5" x14ac:dyDescent="0.3">
      <c r="B94" s="81">
        <v>89</v>
      </c>
      <c r="C94" s="81">
        <v>34</v>
      </c>
      <c r="D94" s="81">
        <v>306</v>
      </c>
      <c r="E94" s="82" t="s">
        <v>2049</v>
      </c>
    </row>
    <row r="95" spans="2:5" x14ac:dyDescent="0.3">
      <c r="B95" s="81">
        <v>90</v>
      </c>
      <c r="C95" s="81">
        <v>34</v>
      </c>
      <c r="D95" s="81">
        <v>307</v>
      </c>
      <c r="E95" s="82" t="s">
        <v>2050</v>
      </c>
    </row>
    <row r="96" spans="2:5" x14ac:dyDescent="0.3">
      <c r="B96" s="81">
        <v>91</v>
      </c>
      <c r="C96" s="81">
        <v>34</v>
      </c>
      <c r="D96" s="81">
        <v>308</v>
      </c>
      <c r="E96" s="82" t="s">
        <v>2051</v>
      </c>
    </row>
    <row r="97" spans="2:5" x14ac:dyDescent="0.3">
      <c r="B97" s="81">
        <v>92</v>
      </c>
      <c r="C97" s="81">
        <v>34</v>
      </c>
      <c r="D97" s="81">
        <v>309</v>
      </c>
      <c r="E97" s="82" t="s">
        <v>2052</v>
      </c>
    </row>
    <row r="98" spans="2:5" x14ac:dyDescent="0.3">
      <c r="B98" s="81">
        <v>93</v>
      </c>
      <c r="C98" s="81">
        <v>34</v>
      </c>
      <c r="D98" s="81">
        <v>310</v>
      </c>
      <c r="E98" s="82" t="s">
        <v>2053</v>
      </c>
    </row>
    <row r="99" spans="2:5" x14ac:dyDescent="0.3">
      <c r="B99" s="81">
        <v>94</v>
      </c>
      <c r="C99" s="81">
        <v>34</v>
      </c>
      <c r="D99" s="81">
        <v>311</v>
      </c>
      <c r="E99" s="82" t="s">
        <v>2054</v>
      </c>
    </row>
    <row r="100" spans="2:5" x14ac:dyDescent="0.3">
      <c r="B100" s="81">
        <v>95</v>
      </c>
      <c r="C100" s="81">
        <v>34</v>
      </c>
      <c r="D100" s="81">
        <v>312</v>
      </c>
      <c r="E100" s="82" t="s">
        <v>2055</v>
      </c>
    </row>
    <row r="101" spans="2:5" x14ac:dyDescent="0.3">
      <c r="B101" s="81">
        <v>96</v>
      </c>
      <c r="C101" s="81">
        <v>34</v>
      </c>
      <c r="D101" s="81">
        <v>313</v>
      </c>
      <c r="E101" s="82" t="s">
        <v>2056</v>
      </c>
    </row>
    <row r="102" spans="2:5" x14ac:dyDescent="0.3">
      <c r="B102" s="81">
        <v>97</v>
      </c>
      <c r="C102" s="81">
        <v>34</v>
      </c>
      <c r="D102" s="81">
        <v>314</v>
      </c>
      <c r="E102" s="82" t="s">
        <v>2057</v>
      </c>
    </row>
    <row r="103" spans="2:5" x14ac:dyDescent="0.3">
      <c r="B103" s="81">
        <v>98</v>
      </c>
      <c r="C103" s="81">
        <v>34</v>
      </c>
      <c r="D103" s="81">
        <v>315</v>
      </c>
      <c r="E103" s="82" t="s">
        <v>2058</v>
      </c>
    </row>
    <row r="104" spans="2:5" x14ac:dyDescent="0.3">
      <c r="B104" s="81">
        <v>99</v>
      </c>
      <c r="C104" s="81">
        <v>34</v>
      </c>
      <c r="D104" s="81">
        <v>316</v>
      </c>
      <c r="E104" s="82" t="s">
        <v>2059</v>
      </c>
    </row>
    <row r="105" spans="2:5" x14ac:dyDescent="0.3">
      <c r="B105" s="81">
        <v>100</v>
      </c>
      <c r="C105" s="81">
        <v>34</v>
      </c>
      <c r="D105" s="81">
        <v>317</v>
      </c>
      <c r="E105" s="82" t="s">
        <v>2060</v>
      </c>
    </row>
    <row r="106" spans="2:5" x14ac:dyDescent="0.3">
      <c r="B106" s="81">
        <v>101</v>
      </c>
      <c r="C106" s="81">
        <v>34</v>
      </c>
      <c r="D106" s="81">
        <v>318</v>
      </c>
      <c r="E106" s="82" t="s">
        <v>2061</v>
      </c>
    </row>
    <row r="107" spans="2:5" x14ac:dyDescent="0.3">
      <c r="B107" s="81">
        <v>102</v>
      </c>
      <c r="C107" s="81">
        <v>34</v>
      </c>
      <c r="D107" s="81">
        <v>319</v>
      </c>
      <c r="E107" s="82" t="s">
        <v>2062</v>
      </c>
    </row>
    <row r="108" spans="2:5" x14ac:dyDescent="0.3">
      <c r="B108" s="81">
        <v>103</v>
      </c>
      <c r="C108" s="81">
        <v>34</v>
      </c>
      <c r="D108" s="81">
        <v>320</v>
      </c>
      <c r="E108" s="82" t="s">
        <v>2063</v>
      </c>
    </row>
    <row r="109" spans="2:5" x14ac:dyDescent="0.3">
      <c r="B109" s="81">
        <v>104</v>
      </c>
      <c r="C109" s="81">
        <v>34</v>
      </c>
      <c r="D109" s="81">
        <v>321</v>
      </c>
      <c r="E109" s="82" t="s">
        <v>2064</v>
      </c>
    </row>
    <row r="110" spans="2:5" x14ac:dyDescent="0.3">
      <c r="B110" s="81">
        <v>105</v>
      </c>
      <c r="C110" s="81">
        <v>34</v>
      </c>
      <c r="D110" s="81">
        <v>322</v>
      </c>
      <c r="E110" s="82" t="s">
        <v>2065</v>
      </c>
    </row>
    <row r="111" spans="2:5" x14ac:dyDescent="0.3">
      <c r="B111" s="81">
        <v>106</v>
      </c>
      <c r="C111" s="81">
        <v>34</v>
      </c>
      <c r="D111" s="85">
        <v>323</v>
      </c>
      <c r="E111" s="82" t="s">
        <v>2066</v>
      </c>
    </row>
    <row r="112" spans="2:5" x14ac:dyDescent="0.3">
      <c r="B112" s="81">
        <v>107</v>
      </c>
      <c r="C112" s="81">
        <v>34</v>
      </c>
      <c r="D112" s="85">
        <v>324</v>
      </c>
      <c r="E112" s="82" t="s">
        <v>2067</v>
      </c>
    </row>
    <row r="113" spans="2:5" x14ac:dyDescent="0.3">
      <c r="B113" s="81">
        <v>108</v>
      </c>
      <c r="C113" s="81">
        <v>34</v>
      </c>
      <c r="D113" s="85">
        <v>325</v>
      </c>
      <c r="E113" s="82" t="s">
        <v>2068</v>
      </c>
    </row>
    <row r="114" spans="2:5" x14ac:dyDescent="0.3">
      <c r="B114" s="81">
        <v>109</v>
      </c>
      <c r="C114" s="81">
        <v>34</v>
      </c>
      <c r="D114" s="85">
        <v>326</v>
      </c>
      <c r="E114" s="82" t="s">
        <v>2069</v>
      </c>
    </row>
    <row r="115" spans="2:5" x14ac:dyDescent="0.3">
      <c r="B115" s="81">
        <v>110</v>
      </c>
      <c r="C115" s="81">
        <v>34</v>
      </c>
      <c r="D115" s="85">
        <v>327</v>
      </c>
      <c r="E115" s="82" t="s">
        <v>2070</v>
      </c>
    </row>
    <row r="116" spans="2:5" x14ac:dyDescent="0.3">
      <c r="B116" s="81">
        <v>111</v>
      </c>
      <c r="C116" s="81">
        <v>34</v>
      </c>
      <c r="D116" s="85">
        <v>328</v>
      </c>
      <c r="E116" s="82" t="s">
        <v>2071</v>
      </c>
    </row>
    <row r="117" spans="2:5" x14ac:dyDescent="0.3">
      <c r="B117" s="81">
        <v>112</v>
      </c>
      <c r="C117" s="81">
        <v>34</v>
      </c>
      <c r="D117" s="85">
        <v>329</v>
      </c>
      <c r="E117" s="82" t="s">
        <v>2072</v>
      </c>
    </row>
    <row r="118" spans="2:5" x14ac:dyDescent="0.3">
      <c r="B118" s="81">
        <v>113</v>
      </c>
      <c r="C118" s="81">
        <v>34</v>
      </c>
      <c r="D118" s="85">
        <v>330</v>
      </c>
      <c r="E118" s="82" t="s">
        <v>2073</v>
      </c>
    </row>
    <row r="119" spans="2:5" x14ac:dyDescent="0.3">
      <c r="B119" s="81">
        <v>114</v>
      </c>
      <c r="C119" s="81">
        <v>34</v>
      </c>
      <c r="D119" s="85">
        <v>331</v>
      </c>
      <c r="E119" s="82" t="s">
        <v>2074</v>
      </c>
    </row>
    <row r="120" spans="2:5" x14ac:dyDescent="0.3">
      <c r="B120" s="81">
        <v>115</v>
      </c>
      <c r="C120" s="81">
        <v>34</v>
      </c>
      <c r="D120" s="85">
        <v>332</v>
      </c>
      <c r="E120" s="82" t="s">
        <v>2075</v>
      </c>
    </row>
    <row r="121" spans="2:5" x14ac:dyDescent="0.3">
      <c r="B121" s="81">
        <v>116</v>
      </c>
      <c r="C121" s="81">
        <v>34</v>
      </c>
      <c r="D121" s="85">
        <v>333</v>
      </c>
      <c r="E121" s="82" t="s">
        <v>2076</v>
      </c>
    </row>
    <row r="122" spans="2:5" x14ac:dyDescent="0.3">
      <c r="B122" s="81">
        <v>117</v>
      </c>
      <c r="C122" s="81">
        <v>34</v>
      </c>
      <c r="D122" s="85">
        <v>334</v>
      </c>
      <c r="E122" s="82" t="s">
        <v>2077</v>
      </c>
    </row>
    <row r="123" spans="2:5" x14ac:dyDescent="0.3">
      <c r="B123" s="81">
        <v>118</v>
      </c>
      <c r="C123" s="81">
        <v>34</v>
      </c>
      <c r="D123" s="85">
        <v>335</v>
      </c>
      <c r="E123" s="82" t="s">
        <v>2078</v>
      </c>
    </row>
    <row r="124" spans="2:5" x14ac:dyDescent="0.3">
      <c r="B124" s="81">
        <v>119</v>
      </c>
      <c r="C124" s="81">
        <v>34</v>
      </c>
      <c r="D124" s="85">
        <v>336</v>
      </c>
      <c r="E124" s="82" t="s">
        <v>2079</v>
      </c>
    </row>
    <row r="125" spans="2:5" x14ac:dyDescent="0.3">
      <c r="B125" s="81">
        <v>120</v>
      </c>
      <c r="C125" s="81">
        <v>34</v>
      </c>
      <c r="D125" s="85">
        <v>337</v>
      </c>
      <c r="E125" s="82" t="s">
        <v>2080</v>
      </c>
    </row>
    <row r="126" spans="2:5" x14ac:dyDescent="0.3">
      <c r="B126" s="81">
        <v>121</v>
      </c>
      <c r="C126" s="81">
        <v>34</v>
      </c>
      <c r="D126" s="85">
        <v>338</v>
      </c>
      <c r="E126" s="82" t="s">
        <v>2081</v>
      </c>
    </row>
    <row r="127" spans="2:5" x14ac:dyDescent="0.3">
      <c r="B127" s="81">
        <v>122</v>
      </c>
      <c r="C127" s="81">
        <v>34</v>
      </c>
      <c r="D127" s="85">
        <v>339</v>
      </c>
      <c r="E127" s="82" t="s">
        <v>2082</v>
      </c>
    </row>
    <row r="128" spans="2:5" x14ac:dyDescent="0.3">
      <c r="B128" s="81">
        <v>123</v>
      </c>
      <c r="C128" s="81">
        <v>34</v>
      </c>
      <c r="D128" s="85">
        <v>340</v>
      </c>
      <c r="E128" s="82" t="s">
        <v>2083</v>
      </c>
    </row>
    <row r="129" spans="2:5" x14ac:dyDescent="0.3">
      <c r="B129" s="81">
        <v>124</v>
      </c>
      <c r="C129" s="81">
        <v>34</v>
      </c>
      <c r="D129" s="85">
        <v>341</v>
      </c>
      <c r="E129" s="82" t="s">
        <v>2084</v>
      </c>
    </row>
    <row r="130" spans="2:5" x14ac:dyDescent="0.3">
      <c r="B130" s="81">
        <v>125</v>
      </c>
      <c r="C130" s="81">
        <v>34</v>
      </c>
      <c r="D130" s="85">
        <v>342</v>
      </c>
      <c r="E130" s="82" t="s">
        <v>2085</v>
      </c>
    </row>
    <row r="131" spans="2:5" x14ac:dyDescent="0.3">
      <c r="B131" s="81">
        <v>126</v>
      </c>
      <c r="C131" s="81">
        <v>34</v>
      </c>
      <c r="D131" s="85">
        <v>343</v>
      </c>
      <c r="E131" s="82" t="s">
        <v>2086</v>
      </c>
    </row>
    <row r="132" spans="2:5" x14ac:dyDescent="0.3">
      <c r="B132" s="81">
        <v>127</v>
      </c>
      <c r="C132" s="81">
        <v>34</v>
      </c>
      <c r="D132" s="85">
        <v>344</v>
      </c>
      <c r="E132" s="82" t="s">
        <v>2087</v>
      </c>
    </row>
    <row r="133" spans="2:5" x14ac:dyDescent="0.3">
      <c r="B133" s="81">
        <v>128</v>
      </c>
      <c r="C133" s="81">
        <v>34</v>
      </c>
      <c r="D133" s="81">
        <v>345</v>
      </c>
      <c r="E133" s="82" t="s">
        <v>2088</v>
      </c>
    </row>
    <row r="134" spans="2:5" x14ac:dyDescent="0.3">
      <c r="B134" s="81">
        <v>129</v>
      </c>
      <c r="C134" s="81">
        <v>34</v>
      </c>
      <c r="D134" s="85">
        <v>346</v>
      </c>
      <c r="E134" s="82" t="s">
        <v>2089</v>
      </c>
    </row>
    <row r="135" spans="2:5" x14ac:dyDescent="0.3">
      <c r="B135" s="81">
        <v>130</v>
      </c>
      <c r="C135" s="81">
        <v>34</v>
      </c>
      <c r="D135" s="85">
        <v>347</v>
      </c>
      <c r="E135" s="82" t="s">
        <v>2090</v>
      </c>
    </row>
    <row r="136" spans="2:5" x14ac:dyDescent="0.3">
      <c r="B136" s="81">
        <v>131</v>
      </c>
      <c r="C136" s="81">
        <v>34</v>
      </c>
      <c r="D136" s="85">
        <v>348</v>
      </c>
      <c r="E136" s="82" t="s">
        <v>2091</v>
      </c>
    </row>
    <row r="137" spans="2:5" x14ac:dyDescent="0.3">
      <c r="B137" s="81">
        <v>132</v>
      </c>
      <c r="C137" s="81">
        <v>34</v>
      </c>
      <c r="D137" s="85">
        <v>349</v>
      </c>
      <c r="E137" s="82" t="s">
        <v>2092</v>
      </c>
    </row>
    <row r="138" spans="2:5" x14ac:dyDescent="0.3">
      <c r="B138" s="81">
        <v>133</v>
      </c>
      <c r="C138" s="81">
        <v>34</v>
      </c>
      <c r="D138" s="81">
        <v>350</v>
      </c>
      <c r="E138" s="82" t="s">
        <v>2093</v>
      </c>
    </row>
    <row r="139" spans="2:5" x14ac:dyDescent="0.3">
      <c r="B139" s="81">
        <v>134</v>
      </c>
      <c r="C139" s="81">
        <v>34</v>
      </c>
      <c r="D139" s="81">
        <v>351</v>
      </c>
      <c r="E139" s="82" t="s">
        <v>2094</v>
      </c>
    </row>
    <row r="140" spans="2:5" x14ac:dyDescent="0.3">
      <c r="B140" s="81">
        <v>135</v>
      </c>
      <c r="C140" s="81">
        <v>34</v>
      </c>
      <c r="D140" s="81">
        <v>352</v>
      </c>
      <c r="E140" s="82" t="s">
        <v>2095</v>
      </c>
    </row>
    <row r="141" spans="2:5" x14ac:dyDescent="0.3">
      <c r="B141" s="81">
        <v>136</v>
      </c>
      <c r="C141" s="81">
        <v>34</v>
      </c>
      <c r="D141" s="81">
        <v>353</v>
      </c>
      <c r="E141" s="82" t="s">
        <v>2096</v>
      </c>
    </row>
    <row r="142" spans="2:5" x14ac:dyDescent="0.3">
      <c r="B142" s="81">
        <v>137</v>
      </c>
      <c r="C142" s="81">
        <v>34</v>
      </c>
      <c r="D142" s="81">
        <v>354</v>
      </c>
      <c r="E142" s="82" t="s">
        <v>2097</v>
      </c>
    </row>
    <row r="143" spans="2:5" x14ac:dyDescent="0.3">
      <c r="B143" s="81">
        <v>138</v>
      </c>
      <c r="C143" s="81">
        <v>34</v>
      </c>
      <c r="D143" s="81">
        <v>355</v>
      </c>
      <c r="E143" s="82" t="s">
        <v>2098</v>
      </c>
    </row>
    <row r="144" spans="2:5" x14ac:dyDescent="0.3">
      <c r="B144" s="81">
        <v>139</v>
      </c>
      <c r="C144" s="81">
        <v>34</v>
      </c>
      <c r="D144" s="81">
        <v>356</v>
      </c>
      <c r="E144" s="82" t="s">
        <v>2099</v>
      </c>
    </row>
    <row r="145" spans="2:5" x14ac:dyDescent="0.3">
      <c r="B145" s="81">
        <v>140</v>
      </c>
      <c r="C145" s="81">
        <v>34</v>
      </c>
      <c r="D145" s="81">
        <v>357</v>
      </c>
      <c r="E145" s="82" t="s">
        <v>2100</v>
      </c>
    </row>
    <row r="146" spans="2:5" x14ac:dyDescent="0.3">
      <c r="B146" s="81">
        <v>141</v>
      </c>
      <c r="C146" s="81">
        <v>34</v>
      </c>
      <c r="D146" s="81">
        <v>358</v>
      </c>
      <c r="E146" s="82" t="s">
        <v>2101</v>
      </c>
    </row>
    <row r="147" spans="2:5" x14ac:dyDescent="0.3">
      <c r="B147" s="81">
        <v>142</v>
      </c>
      <c r="C147" s="81">
        <v>34</v>
      </c>
      <c r="D147" s="81">
        <v>360</v>
      </c>
      <c r="E147" s="82" t="s">
        <v>2102</v>
      </c>
    </row>
    <row r="148" spans="2:5" x14ac:dyDescent="0.3">
      <c r="B148" s="81">
        <v>143</v>
      </c>
      <c r="C148" s="81">
        <v>34</v>
      </c>
      <c r="D148" s="85">
        <v>361</v>
      </c>
      <c r="E148" s="82" t="s">
        <v>2103</v>
      </c>
    </row>
    <row r="149" spans="2:5" x14ac:dyDescent="0.3">
      <c r="B149" s="81">
        <v>144</v>
      </c>
      <c r="C149" s="81">
        <v>34</v>
      </c>
      <c r="D149" s="81">
        <v>362</v>
      </c>
      <c r="E149" s="82" t="s">
        <v>2104</v>
      </c>
    </row>
    <row r="150" spans="2:5" x14ac:dyDescent="0.3">
      <c r="B150" s="81">
        <v>145</v>
      </c>
      <c r="C150" s="81">
        <v>34</v>
      </c>
      <c r="D150" s="81">
        <v>363</v>
      </c>
      <c r="E150" s="82" t="s">
        <v>2105</v>
      </c>
    </row>
    <row r="151" spans="2:5" x14ac:dyDescent="0.3">
      <c r="B151" s="81">
        <v>146</v>
      </c>
      <c r="C151" s="81">
        <v>34</v>
      </c>
      <c r="D151" s="81">
        <v>364</v>
      </c>
      <c r="E151" s="82" t="s">
        <v>2106</v>
      </c>
    </row>
    <row r="152" spans="2:5" x14ac:dyDescent="0.3">
      <c r="B152" s="81">
        <v>147</v>
      </c>
      <c r="C152" s="81">
        <v>34</v>
      </c>
      <c r="D152" s="85">
        <v>365</v>
      </c>
      <c r="E152" s="82" t="s">
        <v>2107</v>
      </c>
    </row>
    <row r="153" spans="2:5" x14ac:dyDescent="0.3">
      <c r="B153" s="81">
        <v>148</v>
      </c>
      <c r="C153" s="81">
        <v>34</v>
      </c>
      <c r="D153" s="85">
        <v>366</v>
      </c>
      <c r="E153" s="82" t="s">
        <v>2108</v>
      </c>
    </row>
    <row r="154" spans="2:5" x14ac:dyDescent="0.3">
      <c r="B154" s="81">
        <v>149</v>
      </c>
      <c r="C154" s="81">
        <v>34</v>
      </c>
      <c r="D154" s="85">
        <v>367</v>
      </c>
      <c r="E154" s="82" t="s">
        <v>2109</v>
      </c>
    </row>
    <row r="155" spans="2:5" x14ac:dyDescent="0.3">
      <c r="B155" s="81">
        <v>150</v>
      </c>
      <c r="C155" s="81">
        <v>34</v>
      </c>
      <c r="D155" s="81">
        <v>368</v>
      </c>
      <c r="E155" s="82" t="s">
        <v>2110</v>
      </c>
    </row>
    <row r="156" spans="2:5" x14ac:dyDescent="0.3">
      <c r="B156" s="81">
        <v>151</v>
      </c>
      <c r="C156" s="81">
        <v>34</v>
      </c>
      <c r="D156" s="85">
        <v>369</v>
      </c>
      <c r="E156" s="82" t="s">
        <v>2111</v>
      </c>
    </row>
    <row r="157" spans="2:5" x14ac:dyDescent="0.3">
      <c r="B157" s="81">
        <v>152</v>
      </c>
      <c r="C157" s="81">
        <v>34</v>
      </c>
      <c r="D157" s="85">
        <v>370</v>
      </c>
      <c r="E157" s="82" t="s">
        <v>2112</v>
      </c>
    </row>
    <row r="158" spans="2:5" x14ac:dyDescent="0.3">
      <c r="B158" s="81">
        <v>153</v>
      </c>
      <c r="C158" s="81">
        <v>34</v>
      </c>
      <c r="D158" s="85">
        <v>371</v>
      </c>
      <c r="E158" s="82" t="s">
        <v>2113</v>
      </c>
    </row>
    <row r="159" spans="2:5" x14ac:dyDescent="0.3">
      <c r="B159" s="81">
        <v>154</v>
      </c>
      <c r="C159" s="81">
        <v>34</v>
      </c>
      <c r="D159" s="85">
        <v>372</v>
      </c>
      <c r="E159" s="82" t="s">
        <v>2114</v>
      </c>
    </row>
    <row r="160" spans="2:5" x14ac:dyDescent="0.3">
      <c r="B160" s="81">
        <v>155</v>
      </c>
      <c r="C160" s="81">
        <v>34</v>
      </c>
      <c r="D160" s="85">
        <v>373</v>
      </c>
      <c r="E160" s="82" t="s">
        <v>2115</v>
      </c>
    </row>
    <row r="161" spans="2:5" x14ac:dyDescent="0.3">
      <c r="B161" s="81">
        <v>156</v>
      </c>
      <c r="C161" s="81">
        <v>34</v>
      </c>
      <c r="D161" s="85">
        <v>374</v>
      </c>
      <c r="E161" s="82" t="s">
        <v>2116</v>
      </c>
    </row>
    <row r="162" spans="2:5" x14ac:dyDescent="0.3">
      <c r="B162" s="81">
        <v>157</v>
      </c>
      <c r="C162" s="81">
        <v>34</v>
      </c>
      <c r="D162" s="81">
        <v>375</v>
      </c>
      <c r="E162" s="82" t="s">
        <v>2117</v>
      </c>
    </row>
    <row r="163" spans="2:5" x14ac:dyDescent="0.3">
      <c r="B163" s="81">
        <v>158</v>
      </c>
      <c r="C163" s="81">
        <v>34</v>
      </c>
      <c r="D163" s="81">
        <v>376</v>
      </c>
      <c r="E163" s="82" t="s">
        <v>2118</v>
      </c>
    </row>
    <row r="164" spans="2:5" x14ac:dyDescent="0.3">
      <c r="B164" s="81">
        <v>159</v>
      </c>
      <c r="C164" s="81">
        <v>34</v>
      </c>
      <c r="D164" s="81">
        <v>377</v>
      </c>
      <c r="E164" s="82" t="s">
        <v>2119</v>
      </c>
    </row>
    <row r="165" spans="2:5" x14ac:dyDescent="0.3">
      <c r="B165" s="81">
        <v>160</v>
      </c>
      <c r="C165" s="81">
        <v>34</v>
      </c>
      <c r="D165" s="81">
        <v>378</v>
      </c>
      <c r="E165" s="82" t="s">
        <v>2120</v>
      </c>
    </row>
    <row r="166" spans="2:5" x14ac:dyDescent="0.3">
      <c r="B166" s="81">
        <v>161</v>
      </c>
      <c r="C166" s="81">
        <v>34</v>
      </c>
      <c r="D166" s="81">
        <v>379</v>
      </c>
      <c r="E166" s="82" t="s">
        <v>2121</v>
      </c>
    </row>
    <row r="167" spans="2:5" x14ac:dyDescent="0.3">
      <c r="B167" s="81">
        <v>162</v>
      </c>
      <c r="C167" s="81">
        <v>34</v>
      </c>
      <c r="D167" s="81">
        <v>380</v>
      </c>
      <c r="E167" s="82" t="s">
        <v>2122</v>
      </c>
    </row>
    <row r="168" spans="2:5" x14ac:dyDescent="0.3">
      <c r="B168" s="81">
        <v>163</v>
      </c>
      <c r="C168" s="81">
        <v>34</v>
      </c>
      <c r="D168" s="81">
        <v>381</v>
      </c>
      <c r="E168" s="82" t="s">
        <v>2123</v>
      </c>
    </row>
    <row r="169" spans="2:5" x14ac:dyDescent="0.3">
      <c r="B169" s="81">
        <v>164</v>
      </c>
      <c r="C169" s="81">
        <v>34</v>
      </c>
      <c r="D169" s="81">
        <v>382</v>
      </c>
      <c r="E169" s="82" t="s">
        <v>2124</v>
      </c>
    </row>
    <row r="170" spans="2:5" x14ac:dyDescent="0.3">
      <c r="B170" s="81">
        <v>165</v>
      </c>
      <c r="C170" s="81">
        <v>34</v>
      </c>
      <c r="D170" s="85">
        <v>383</v>
      </c>
      <c r="E170" s="82" t="s">
        <v>2125</v>
      </c>
    </row>
    <row r="171" spans="2:5" x14ac:dyDescent="0.3">
      <c r="B171" s="81">
        <v>166</v>
      </c>
      <c r="C171" s="81">
        <v>34</v>
      </c>
      <c r="D171" s="85">
        <v>384</v>
      </c>
      <c r="E171" s="82" t="s">
        <v>2126</v>
      </c>
    </row>
    <row r="172" spans="2:5" x14ac:dyDescent="0.3">
      <c r="B172" s="81">
        <v>167</v>
      </c>
      <c r="C172" s="81">
        <v>34</v>
      </c>
      <c r="D172" s="85">
        <v>385</v>
      </c>
      <c r="E172" s="82" t="s">
        <v>2127</v>
      </c>
    </row>
    <row r="173" spans="2:5" x14ac:dyDescent="0.3">
      <c r="B173" s="81">
        <v>168</v>
      </c>
      <c r="C173" s="81">
        <v>34</v>
      </c>
      <c r="D173" s="85">
        <v>386</v>
      </c>
      <c r="E173" s="82" t="s">
        <v>2128</v>
      </c>
    </row>
    <row r="174" spans="2:5" x14ac:dyDescent="0.3">
      <c r="B174" s="81">
        <v>169</v>
      </c>
      <c r="C174" s="81">
        <v>34</v>
      </c>
      <c r="D174" s="85">
        <v>387</v>
      </c>
      <c r="E174" s="82" t="s">
        <v>2129</v>
      </c>
    </row>
    <row r="175" spans="2:5" x14ac:dyDescent="0.3">
      <c r="B175" s="81">
        <v>170</v>
      </c>
      <c r="C175" s="81">
        <v>34</v>
      </c>
      <c r="D175" s="85">
        <v>388</v>
      </c>
      <c r="E175" s="82" t="s">
        <v>2130</v>
      </c>
    </row>
    <row r="176" spans="2:5" x14ac:dyDescent="0.3">
      <c r="B176" s="81">
        <v>171</v>
      </c>
      <c r="C176" s="81">
        <v>34</v>
      </c>
      <c r="D176" s="85">
        <v>389</v>
      </c>
      <c r="E176" s="82" t="s">
        <v>2131</v>
      </c>
    </row>
    <row r="177" spans="2:5" x14ac:dyDescent="0.3">
      <c r="B177" s="81">
        <v>172</v>
      </c>
      <c r="C177" s="81">
        <v>34</v>
      </c>
      <c r="D177" s="85">
        <v>390</v>
      </c>
      <c r="E177" s="82" t="s">
        <v>2132</v>
      </c>
    </row>
    <row r="178" spans="2:5" x14ac:dyDescent="0.3">
      <c r="B178" s="81">
        <v>173</v>
      </c>
      <c r="C178" s="81">
        <v>34</v>
      </c>
      <c r="D178" s="85">
        <v>391</v>
      </c>
      <c r="E178" s="82" t="s">
        <v>2133</v>
      </c>
    </row>
    <row r="179" spans="2:5" x14ac:dyDescent="0.3">
      <c r="B179" s="81">
        <v>174</v>
      </c>
      <c r="C179" s="81">
        <v>34</v>
      </c>
      <c r="D179" s="85">
        <v>392</v>
      </c>
      <c r="E179" s="82" t="s">
        <v>2134</v>
      </c>
    </row>
    <row r="180" spans="2:5" x14ac:dyDescent="0.3">
      <c r="B180" s="81">
        <v>175</v>
      </c>
      <c r="C180" s="81">
        <v>34</v>
      </c>
      <c r="D180" s="85">
        <v>393</v>
      </c>
      <c r="E180" s="82" t="s">
        <v>2135</v>
      </c>
    </row>
    <row r="181" spans="2:5" x14ac:dyDescent="0.3">
      <c r="B181" s="81">
        <v>176</v>
      </c>
      <c r="C181" s="81">
        <v>34</v>
      </c>
      <c r="D181" s="81">
        <v>394</v>
      </c>
      <c r="E181" s="82" t="s">
        <v>2136</v>
      </c>
    </row>
    <row r="182" spans="2:5" x14ac:dyDescent="0.3">
      <c r="B182" s="81">
        <v>177</v>
      </c>
      <c r="C182" s="81">
        <v>34</v>
      </c>
      <c r="D182" s="85">
        <v>395</v>
      </c>
      <c r="E182" s="82" t="s">
        <v>2137</v>
      </c>
    </row>
    <row r="183" spans="2:5" x14ac:dyDescent="0.3">
      <c r="B183" s="81">
        <v>178</v>
      </c>
      <c r="C183" s="81">
        <v>34</v>
      </c>
      <c r="D183" s="85">
        <v>396</v>
      </c>
      <c r="E183" s="82" t="s">
        <v>2138</v>
      </c>
    </row>
    <row r="184" spans="2:5" x14ac:dyDescent="0.3">
      <c r="B184" s="81">
        <v>179</v>
      </c>
      <c r="C184" s="81">
        <v>34</v>
      </c>
      <c r="D184" s="81">
        <v>397</v>
      </c>
      <c r="E184" s="82" t="s">
        <v>2139</v>
      </c>
    </row>
    <row r="185" spans="2:5" x14ac:dyDescent="0.3">
      <c r="B185" s="81">
        <v>180</v>
      </c>
      <c r="C185" s="81">
        <v>34</v>
      </c>
      <c r="D185" s="81">
        <v>398</v>
      </c>
      <c r="E185" s="82" t="s">
        <v>2140</v>
      </c>
    </row>
    <row r="186" spans="2:5" x14ac:dyDescent="0.3">
      <c r="B186" s="81">
        <v>181</v>
      </c>
      <c r="C186" s="81">
        <v>34</v>
      </c>
      <c r="D186" s="85">
        <v>399</v>
      </c>
      <c r="E186" s="82" t="s">
        <v>2141</v>
      </c>
    </row>
    <row r="187" spans="2:5" x14ac:dyDescent="0.3">
      <c r="B187" s="81">
        <v>182</v>
      </c>
      <c r="C187" s="81">
        <v>34</v>
      </c>
      <c r="D187" s="85">
        <v>400</v>
      </c>
      <c r="E187" s="82" t="s">
        <v>2142</v>
      </c>
    </row>
    <row r="188" spans="2:5" x14ac:dyDescent="0.3">
      <c r="B188" s="81">
        <v>183</v>
      </c>
      <c r="C188" s="81">
        <v>34</v>
      </c>
      <c r="D188" s="85">
        <v>401</v>
      </c>
      <c r="E188" s="82" t="s">
        <v>2143</v>
      </c>
    </row>
    <row r="189" spans="2:5" x14ac:dyDescent="0.3">
      <c r="B189" s="81">
        <v>184</v>
      </c>
      <c r="C189" s="81">
        <v>34</v>
      </c>
      <c r="D189" s="85">
        <v>402</v>
      </c>
      <c r="E189" s="82" t="s">
        <v>2144</v>
      </c>
    </row>
    <row r="190" spans="2:5" x14ac:dyDescent="0.3">
      <c r="B190" s="81">
        <v>185</v>
      </c>
      <c r="C190" s="81">
        <v>34</v>
      </c>
      <c r="D190" s="85">
        <v>403</v>
      </c>
      <c r="E190" s="82" t="s">
        <v>2145</v>
      </c>
    </row>
    <row r="191" spans="2:5" x14ac:dyDescent="0.3">
      <c r="B191" s="81">
        <v>186</v>
      </c>
      <c r="C191" s="81">
        <v>34</v>
      </c>
      <c r="D191" s="85">
        <v>404</v>
      </c>
      <c r="E191" s="82" t="s">
        <v>2146</v>
      </c>
    </row>
    <row r="192" spans="2:5" x14ac:dyDescent="0.3">
      <c r="B192" s="81">
        <v>187</v>
      </c>
      <c r="C192" s="81">
        <v>34</v>
      </c>
      <c r="D192" s="85">
        <v>405</v>
      </c>
      <c r="E192" s="82" t="s">
        <v>2147</v>
      </c>
    </row>
    <row r="193" spans="2:5" x14ac:dyDescent="0.3">
      <c r="B193" s="81">
        <v>188</v>
      </c>
      <c r="C193" s="81">
        <v>34</v>
      </c>
      <c r="D193" s="85">
        <v>406</v>
      </c>
      <c r="E193" s="82" t="s">
        <v>2148</v>
      </c>
    </row>
    <row r="194" spans="2:5" x14ac:dyDescent="0.3">
      <c r="B194" s="81">
        <v>189</v>
      </c>
      <c r="C194" s="81">
        <v>34</v>
      </c>
      <c r="D194" s="85">
        <v>407</v>
      </c>
      <c r="E194" s="82" t="s">
        <v>2149</v>
      </c>
    </row>
    <row r="195" spans="2:5" x14ac:dyDescent="0.3">
      <c r="B195" s="81">
        <v>190</v>
      </c>
      <c r="C195" s="81">
        <v>34</v>
      </c>
      <c r="D195" s="85">
        <v>408</v>
      </c>
      <c r="E195" s="82" t="s">
        <v>2150</v>
      </c>
    </row>
    <row r="196" spans="2:5" x14ac:dyDescent="0.3">
      <c r="B196" s="81">
        <v>191</v>
      </c>
      <c r="C196" s="81">
        <v>34</v>
      </c>
      <c r="D196" s="85">
        <v>409</v>
      </c>
      <c r="E196" s="82" t="s">
        <v>2151</v>
      </c>
    </row>
    <row r="197" spans="2:5" x14ac:dyDescent="0.3">
      <c r="B197" s="81">
        <v>192</v>
      </c>
      <c r="C197" s="81">
        <v>34</v>
      </c>
      <c r="D197" s="81">
        <v>410</v>
      </c>
      <c r="E197" s="82" t="s">
        <v>2152</v>
      </c>
    </row>
    <row r="198" spans="2:5" x14ac:dyDescent="0.3">
      <c r="B198" s="81">
        <v>193</v>
      </c>
      <c r="C198" s="81">
        <v>34</v>
      </c>
      <c r="D198" s="81">
        <v>411</v>
      </c>
      <c r="E198" s="82" t="s">
        <v>2153</v>
      </c>
    </row>
    <row r="199" spans="2:5" x14ac:dyDescent="0.3">
      <c r="B199" s="81">
        <v>194</v>
      </c>
      <c r="C199" s="81">
        <v>34</v>
      </c>
      <c r="D199" s="81">
        <v>412</v>
      </c>
      <c r="E199" s="82" t="s">
        <v>2154</v>
      </c>
    </row>
    <row r="200" spans="2:5" x14ac:dyDescent="0.3">
      <c r="B200" s="81">
        <v>195</v>
      </c>
      <c r="C200" s="81">
        <v>34</v>
      </c>
      <c r="D200" s="81">
        <v>413</v>
      </c>
      <c r="E200" s="82" t="s">
        <v>2155</v>
      </c>
    </row>
    <row r="201" spans="2:5" x14ac:dyDescent="0.3">
      <c r="B201" s="81">
        <v>196</v>
      </c>
      <c r="C201" s="81">
        <v>34</v>
      </c>
      <c r="D201" s="81">
        <v>414</v>
      </c>
      <c r="E201" s="82" t="s">
        <v>2156</v>
      </c>
    </row>
    <row r="202" spans="2:5" x14ac:dyDescent="0.3">
      <c r="B202" s="81">
        <v>197</v>
      </c>
      <c r="C202" s="81">
        <v>34</v>
      </c>
      <c r="D202" s="81">
        <v>415</v>
      </c>
      <c r="E202" s="82" t="s">
        <v>2157</v>
      </c>
    </row>
    <row r="203" spans="2:5" x14ac:dyDescent="0.3">
      <c r="B203" s="81">
        <v>198</v>
      </c>
      <c r="C203" s="81">
        <v>34</v>
      </c>
      <c r="D203" s="81">
        <v>416</v>
      </c>
      <c r="E203" s="82" t="s">
        <v>2158</v>
      </c>
    </row>
    <row r="204" spans="2:5" x14ac:dyDescent="0.3">
      <c r="B204" s="81">
        <v>199</v>
      </c>
      <c r="C204" s="81">
        <v>34</v>
      </c>
      <c r="D204" s="81">
        <v>417</v>
      </c>
      <c r="E204" s="82" t="s">
        <v>2159</v>
      </c>
    </row>
    <row r="205" spans="2:5" x14ac:dyDescent="0.3">
      <c r="B205" s="81">
        <v>200</v>
      </c>
      <c r="C205" s="81">
        <v>34</v>
      </c>
      <c r="D205" s="85">
        <v>418</v>
      </c>
      <c r="E205" s="82" t="s">
        <v>2160</v>
      </c>
    </row>
    <row r="206" spans="2:5" x14ac:dyDescent="0.3">
      <c r="B206" s="81">
        <v>201</v>
      </c>
      <c r="C206" s="81">
        <v>34</v>
      </c>
      <c r="D206" s="85">
        <v>419</v>
      </c>
      <c r="E206" s="82" t="s">
        <v>2161</v>
      </c>
    </row>
    <row r="207" spans="2:5" x14ac:dyDescent="0.3">
      <c r="B207" s="81">
        <v>202</v>
      </c>
      <c r="C207" s="81">
        <v>34</v>
      </c>
      <c r="D207" s="85">
        <v>420</v>
      </c>
      <c r="E207" s="82" t="s">
        <v>2162</v>
      </c>
    </row>
    <row r="208" spans="2:5" x14ac:dyDescent="0.3">
      <c r="B208" s="81">
        <v>203</v>
      </c>
      <c r="C208" s="81">
        <v>34</v>
      </c>
      <c r="D208" s="81">
        <v>421</v>
      </c>
      <c r="E208" s="82" t="s">
        <v>2163</v>
      </c>
    </row>
    <row r="209" spans="2:5" x14ac:dyDescent="0.3">
      <c r="B209" s="81">
        <v>204</v>
      </c>
      <c r="C209" s="81">
        <v>34</v>
      </c>
      <c r="D209" s="85">
        <v>422</v>
      </c>
      <c r="E209" s="82" t="s">
        <v>2164</v>
      </c>
    </row>
    <row r="210" spans="2:5" x14ac:dyDescent="0.3">
      <c r="B210" s="81">
        <v>205</v>
      </c>
      <c r="C210" s="81">
        <v>34</v>
      </c>
      <c r="D210" s="81">
        <v>423</v>
      </c>
      <c r="E210" s="82" t="s">
        <v>2165</v>
      </c>
    </row>
    <row r="211" spans="2:5" ht="14.4" x14ac:dyDescent="0.3">
      <c r="B211"/>
      <c r="C211"/>
      <c r="D211"/>
      <c r="E211"/>
    </row>
    <row r="212" spans="2:5" x14ac:dyDescent="0.3">
      <c r="B212" s="81"/>
      <c r="C212" s="81"/>
      <c r="D212" s="86"/>
      <c r="E212" s="86"/>
    </row>
    <row r="213" spans="2:5" x14ac:dyDescent="0.3">
      <c r="B213" s="81"/>
      <c r="C213" s="81"/>
      <c r="D213" s="86"/>
      <c r="E213" s="8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436C-3178-4C95-A627-831CF99322F9}">
  <sheetPr>
    <tabColor rgb="FFFFFF00"/>
  </sheetPr>
  <dimension ref="B3:D35"/>
  <sheetViews>
    <sheetView workbookViewId="0">
      <selection activeCell="D23" sqref="D23"/>
    </sheetView>
  </sheetViews>
  <sheetFormatPr defaultRowHeight="14.4" x14ac:dyDescent="0.3"/>
  <cols>
    <col min="2" max="2" width="5.6640625" style="16" customWidth="1"/>
    <col min="3" max="3" width="27.44140625" customWidth="1"/>
    <col min="4" max="4" width="14.33203125" style="16" customWidth="1"/>
  </cols>
  <sheetData>
    <row r="3" spans="2:4" x14ac:dyDescent="0.3">
      <c r="B3" s="17" t="s">
        <v>1931</v>
      </c>
      <c r="C3" s="31" t="s">
        <v>1932</v>
      </c>
      <c r="D3" s="17" t="s">
        <v>1938</v>
      </c>
    </row>
    <row r="4" spans="2:4" x14ac:dyDescent="0.3">
      <c r="B4" s="17">
        <v>1</v>
      </c>
      <c r="C4" s="18" t="s">
        <v>1933</v>
      </c>
      <c r="D4" s="17">
        <v>1</v>
      </c>
    </row>
    <row r="5" spans="2:4" x14ac:dyDescent="0.3">
      <c r="B5" s="17">
        <v>2</v>
      </c>
      <c r="C5" s="18" t="s">
        <v>1922</v>
      </c>
      <c r="D5" s="17">
        <v>98</v>
      </c>
    </row>
    <row r="6" spans="2:4" x14ac:dyDescent="0.3">
      <c r="B6" s="17">
        <v>3</v>
      </c>
      <c r="C6" s="18" t="s">
        <v>1934</v>
      </c>
      <c r="D6" s="17">
        <v>27</v>
      </c>
    </row>
    <row r="7" spans="2:4" x14ac:dyDescent="0.3">
      <c r="B7" s="17">
        <v>4</v>
      </c>
      <c r="C7" s="18" t="s">
        <v>1935</v>
      </c>
      <c r="D7" s="17">
        <v>17</v>
      </c>
    </row>
    <row r="8" spans="2:4" x14ac:dyDescent="0.3">
      <c r="B8" s="17">
        <v>5</v>
      </c>
      <c r="C8" s="18" t="s">
        <v>1936</v>
      </c>
      <c r="D8" s="17">
        <v>0</v>
      </c>
    </row>
    <row r="9" spans="2:4" x14ac:dyDescent="0.3">
      <c r="B9" s="17">
        <v>6</v>
      </c>
      <c r="C9" s="18" t="s">
        <v>1937</v>
      </c>
      <c r="D9" s="17">
        <v>3</v>
      </c>
    </row>
    <row r="10" spans="2:4" x14ac:dyDescent="0.3">
      <c r="B10" s="154" t="s">
        <v>1939</v>
      </c>
      <c r="C10" s="154"/>
      <c r="D10" s="17">
        <f>D4+D5+D6+D7+D8+D9</f>
        <v>146</v>
      </c>
    </row>
    <row r="29" spans="2:4" x14ac:dyDescent="0.3">
      <c r="B29" s="17" t="s">
        <v>1931</v>
      </c>
      <c r="C29" s="59" t="s">
        <v>1963</v>
      </c>
      <c r="D29" s="17" t="s">
        <v>1938</v>
      </c>
    </row>
    <row r="30" spans="2:4" x14ac:dyDescent="0.3">
      <c r="B30" s="17">
        <v>1</v>
      </c>
      <c r="C30" s="59" t="s">
        <v>1958</v>
      </c>
      <c r="D30" s="17">
        <v>99</v>
      </c>
    </row>
    <row r="31" spans="2:4" x14ac:dyDescent="0.3">
      <c r="B31" s="17">
        <v>2</v>
      </c>
      <c r="C31" s="59" t="s">
        <v>1959</v>
      </c>
      <c r="D31" s="17">
        <v>27</v>
      </c>
    </row>
    <row r="32" spans="2:4" x14ac:dyDescent="0.3">
      <c r="B32" s="17">
        <v>3</v>
      </c>
      <c r="C32" s="59" t="s">
        <v>1960</v>
      </c>
      <c r="D32" s="17">
        <v>17</v>
      </c>
    </row>
    <row r="33" spans="2:4" x14ac:dyDescent="0.3">
      <c r="B33" s="17">
        <v>4</v>
      </c>
      <c r="C33" s="59" t="s">
        <v>1961</v>
      </c>
      <c r="D33" s="17">
        <v>0</v>
      </c>
    </row>
    <row r="34" spans="2:4" x14ac:dyDescent="0.3">
      <c r="B34" s="17">
        <v>5</v>
      </c>
      <c r="C34" s="59" t="s">
        <v>1962</v>
      </c>
      <c r="D34" s="17">
        <v>3</v>
      </c>
    </row>
    <row r="35" spans="2:4" x14ac:dyDescent="0.3">
      <c r="B35" s="155" t="s">
        <v>1939</v>
      </c>
      <c r="C35" s="156"/>
      <c r="D35" s="17">
        <f>SUM(D30:D34)</f>
        <v>146</v>
      </c>
    </row>
  </sheetData>
  <mergeCells count="2">
    <mergeCell ref="B10:C10"/>
    <mergeCell ref="B35:C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42"/>
  <sheetViews>
    <sheetView topLeftCell="A16" zoomScale="80" zoomScaleNormal="80" workbookViewId="0">
      <selection activeCell="B2" sqref="B2:N42"/>
    </sheetView>
  </sheetViews>
  <sheetFormatPr defaultRowHeight="14.4" x14ac:dyDescent="0.3"/>
  <cols>
    <col min="2" max="2" width="5.109375" customWidth="1"/>
    <col min="3" max="3" width="7.5546875" customWidth="1"/>
    <col min="4" max="4" width="30" customWidth="1"/>
    <col min="5" max="5" width="15.5546875" customWidth="1"/>
    <col min="6" max="6" width="23.8867187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19.88671875" customWidth="1"/>
    <col min="13" max="13" width="15.33203125" customWidth="1"/>
    <col min="14" max="14" width="17.6640625" customWidth="1"/>
  </cols>
  <sheetData>
    <row r="2" spans="2:14" ht="15" customHeight="1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181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309</v>
      </c>
      <c r="D4" s="2" t="s">
        <v>132</v>
      </c>
      <c r="E4" s="1" t="s">
        <v>146</v>
      </c>
      <c r="F4" s="4" t="s">
        <v>89</v>
      </c>
      <c r="G4" s="5">
        <v>2.9</v>
      </c>
      <c r="H4" s="5">
        <v>2.9</v>
      </c>
      <c r="I4" s="5">
        <v>1</v>
      </c>
      <c r="J4" s="6">
        <v>-6.909713</v>
      </c>
      <c r="K4" s="6">
        <v>111.54015099999999</v>
      </c>
      <c r="L4" s="4" t="s">
        <v>121</v>
      </c>
      <c r="M4" s="4" t="s">
        <v>120</v>
      </c>
      <c r="N4" s="7" t="s">
        <v>182</v>
      </c>
    </row>
    <row r="5" spans="2:14" ht="15.6" x14ac:dyDescent="0.3">
      <c r="B5" s="1">
        <v>2</v>
      </c>
      <c r="C5" s="10">
        <v>309</v>
      </c>
      <c r="D5" s="2" t="s">
        <v>132</v>
      </c>
      <c r="E5" s="1" t="s">
        <v>147</v>
      </c>
      <c r="F5" s="4" t="s">
        <v>90</v>
      </c>
      <c r="G5" s="5">
        <v>3.5</v>
      </c>
      <c r="H5" s="5">
        <v>2.8</v>
      </c>
      <c r="I5" s="5">
        <v>1</v>
      </c>
      <c r="J5" s="6">
        <v>-6.9097030000000004</v>
      </c>
      <c r="K5" s="6">
        <v>111.540299</v>
      </c>
      <c r="L5" s="4" t="s">
        <v>121</v>
      </c>
      <c r="M5" s="4" t="s">
        <v>120</v>
      </c>
      <c r="N5" s="7" t="s">
        <v>182</v>
      </c>
    </row>
    <row r="6" spans="2:14" ht="15.6" x14ac:dyDescent="0.3">
      <c r="B6" s="1">
        <v>3</v>
      </c>
      <c r="C6" s="10">
        <v>309</v>
      </c>
      <c r="D6" s="2" t="s">
        <v>132</v>
      </c>
      <c r="E6" s="1" t="s">
        <v>148</v>
      </c>
      <c r="F6" s="4" t="s">
        <v>91</v>
      </c>
      <c r="G6" s="5">
        <v>8.9</v>
      </c>
      <c r="H6" s="5">
        <v>3.3</v>
      </c>
      <c r="I6" s="5">
        <v>2</v>
      </c>
      <c r="J6" s="6">
        <v>-6.9116770000000001</v>
      </c>
      <c r="K6" s="6">
        <v>111.5361</v>
      </c>
      <c r="L6" s="4" t="s">
        <v>121</v>
      </c>
      <c r="M6" s="4" t="s">
        <v>120</v>
      </c>
      <c r="N6" s="7" t="s">
        <v>182</v>
      </c>
    </row>
    <row r="7" spans="2:14" ht="15.6" x14ac:dyDescent="0.3">
      <c r="B7" s="1">
        <v>4</v>
      </c>
      <c r="C7" s="10">
        <v>309</v>
      </c>
      <c r="D7" s="2" t="s">
        <v>132</v>
      </c>
      <c r="E7" s="1" t="s">
        <v>149</v>
      </c>
      <c r="F7" s="4" t="s">
        <v>92</v>
      </c>
      <c r="G7" s="5">
        <v>6.2</v>
      </c>
      <c r="H7" s="5">
        <v>3</v>
      </c>
      <c r="I7" s="5">
        <v>1</v>
      </c>
      <c r="J7" s="6">
        <v>-6.9131520000000002</v>
      </c>
      <c r="K7" s="6">
        <v>111.53710700000001</v>
      </c>
      <c r="L7" s="4" t="s">
        <v>121</v>
      </c>
      <c r="M7" s="4" t="s">
        <v>120</v>
      </c>
      <c r="N7" s="7" t="s">
        <v>182</v>
      </c>
    </row>
    <row r="8" spans="2:14" ht="15.6" x14ac:dyDescent="0.3">
      <c r="B8" s="1">
        <v>5</v>
      </c>
      <c r="C8" s="10">
        <v>309</v>
      </c>
      <c r="D8" s="2" t="s">
        <v>132</v>
      </c>
      <c r="E8" s="1" t="s">
        <v>150</v>
      </c>
      <c r="F8" s="4" t="s">
        <v>93</v>
      </c>
      <c r="G8" s="5">
        <v>7.6</v>
      </c>
      <c r="H8" s="5">
        <v>3.98</v>
      </c>
      <c r="I8" s="5">
        <v>1</v>
      </c>
      <c r="J8" s="6">
        <v>-6.916442</v>
      </c>
      <c r="K8" s="6">
        <v>111.538853</v>
      </c>
      <c r="L8" s="4" t="s">
        <v>121</v>
      </c>
      <c r="M8" s="4" t="s">
        <v>120</v>
      </c>
      <c r="N8" s="7" t="s">
        <v>182</v>
      </c>
    </row>
    <row r="9" spans="2:14" ht="15.6" x14ac:dyDescent="0.3">
      <c r="B9" s="1">
        <v>6</v>
      </c>
      <c r="C9" s="10">
        <v>309</v>
      </c>
      <c r="D9" s="2" t="s">
        <v>132</v>
      </c>
      <c r="E9" s="1" t="s">
        <v>151</v>
      </c>
      <c r="F9" s="4" t="s">
        <v>94</v>
      </c>
      <c r="G9" s="5">
        <v>8</v>
      </c>
      <c r="H9" s="5">
        <v>4</v>
      </c>
      <c r="I9" s="5">
        <v>1</v>
      </c>
      <c r="J9" s="6">
        <v>-6.9175420000000001</v>
      </c>
      <c r="K9" s="6">
        <v>111.53773700000001</v>
      </c>
      <c r="L9" s="4" t="s">
        <v>121</v>
      </c>
      <c r="M9" s="4" t="s">
        <v>120</v>
      </c>
      <c r="N9" s="7" t="s">
        <v>182</v>
      </c>
    </row>
    <row r="10" spans="2:14" ht="15.6" x14ac:dyDescent="0.3">
      <c r="B10" s="1">
        <v>7</v>
      </c>
      <c r="C10" s="10">
        <v>281</v>
      </c>
      <c r="D10" s="2" t="s">
        <v>133</v>
      </c>
      <c r="E10" s="1" t="s">
        <v>152</v>
      </c>
      <c r="F10" s="4" t="s">
        <v>95</v>
      </c>
      <c r="G10" s="5">
        <v>3.6</v>
      </c>
      <c r="H10" s="5">
        <v>3</v>
      </c>
      <c r="I10" s="5">
        <v>1</v>
      </c>
      <c r="J10" s="6">
        <v>-6.9073469999999997</v>
      </c>
      <c r="K10" s="6">
        <v>111.52987299999999</v>
      </c>
      <c r="L10" s="4" t="s">
        <v>121</v>
      </c>
      <c r="M10" s="4" t="s">
        <v>120</v>
      </c>
      <c r="N10" s="7" t="s">
        <v>182</v>
      </c>
    </row>
    <row r="11" spans="2:14" ht="15.6" x14ac:dyDescent="0.3">
      <c r="B11" s="1">
        <v>8</v>
      </c>
      <c r="C11" s="10" t="s">
        <v>1429</v>
      </c>
      <c r="D11" s="2" t="s">
        <v>134</v>
      </c>
      <c r="E11" s="1" t="s">
        <v>153</v>
      </c>
      <c r="F11" s="4" t="s">
        <v>96</v>
      </c>
      <c r="G11" s="5">
        <v>2.8</v>
      </c>
      <c r="H11" s="5">
        <v>3.4</v>
      </c>
      <c r="I11" s="5">
        <v>1</v>
      </c>
      <c r="J11" s="6">
        <v>-6.9042199999999996</v>
      </c>
      <c r="K11" s="6">
        <v>111.50054299999999</v>
      </c>
      <c r="L11" s="4" t="s">
        <v>122</v>
      </c>
      <c r="M11" s="4" t="s">
        <v>120</v>
      </c>
      <c r="N11" s="7" t="s">
        <v>182</v>
      </c>
    </row>
    <row r="12" spans="2:14" ht="15.6" x14ac:dyDescent="0.3">
      <c r="B12" s="1">
        <v>9</v>
      </c>
      <c r="C12" s="10" t="s">
        <v>1429</v>
      </c>
      <c r="D12" s="2" t="s">
        <v>134</v>
      </c>
      <c r="E12" s="1" t="s">
        <v>154</v>
      </c>
      <c r="F12" s="4" t="s">
        <v>97</v>
      </c>
      <c r="G12" s="5">
        <v>12.5</v>
      </c>
      <c r="H12" s="5">
        <v>3.6</v>
      </c>
      <c r="I12" s="5">
        <v>1</v>
      </c>
      <c r="J12" s="6">
        <v>-6.9039299999999999</v>
      </c>
      <c r="K12" s="6">
        <v>111.502651</v>
      </c>
      <c r="L12" s="4" t="s">
        <v>122</v>
      </c>
      <c r="M12" s="4" t="s">
        <v>120</v>
      </c>
      <c r="N12" s="7" t="s">
        <v>182</v>
      </c>
    </row>
    <row r="13" spans="2:14" ht="15.6" x14ac:dyDescent="0.3">
      <c r="B13" s="1">
        <v>10</v>
      </c>
      <c r="C13" s="10">
        <v>249</v>
      </c>
      <c r="D13" s="2" t="s">
        <v>135</v>
      </c>
      <c r="E13" s="1" t="s">
        <v>155</v>
      </c>
      <c r="F13" s="4" t="s">
        <v>98</v>
      </c>
      <c r="G13" s="5">
        <v>3.7</v>
      </c>
      <c r="H13" s="5">
        <v>5.5</v>
      </c>
      <c r="I13" s="5">
        <v>1</v>
      </c>
      <c r="J13" s="6">
        <v>-6.920102</v>
      </c>
      <c r="K13" s="6">
        <v>111.51832899999999</v>
      </c>
      <c r="L13" s="4" t="s">
        <v>123</v>
      </c>
      <c r="M13" s="4" t="s">
        <v>120</v>
      </c>
      <c r="N13" s="7" t="s">
        <v>182</v>
      </c>
    </row>
    <row r="14" spans="2:14" ht="15.6" x14ac:dyDescent="0.3">
      <c r="B14" s="1">
        <v>11</v>
      </c>
      <c r="C14" s="10" t="s">
        <v>1429</v>
      </c>
      <c r="D14" s="2" t="s">
        <v>134</v>
      </c>
      <c r="E14" s="1" t="s">
        <v>156</v>
      </c>
      <c r="F14" s="4" t="s">
        <v>99</v>
      </c>
      <c r="G14" s="5">
        <v>2.8</v>
      </c>
      <c r="H14" s="5">
        <v>3.4</v>
      </c>
      <c r="I14" s="5">
        <v>1</v>
      </c>
      <c r="J14" s="6">
        <v>-6.9149630000000002</v>
      </c>
      <c r="K14" s="6">
        <v>111.496866</v>
      </c>
      <c r="L14" s="4" t="s">
        <v>123</v>
      </c>
      <c r="M14" s="4" t="s">
        <v>120</v>
      </c>
      <c r="N14" s="7" t="s">
        <v>182</v>
      </c>
    </row>
    <row r="15" spans="2:14" ht="15.6" x14ac:dyDescent="0.3">
      <c r="B15" s="1">
        <v>12</v>
      </c>
      <c r="C15" s="10" t="s">
        <v>1430</v>
      </c>
      <c r="D15" s="2" t="s">
        <v>136</v>
      </c>
      <c r="E15" s="1" t="s">
        <v>157</v>
      </c>
      <c r="F15" s="4" t="s">
        <v>100</v>
      </c>
      <c r="G15" s="5">
        <v>3.5</v>
      </c>
      <c r="H15" s="5">
        <v>6.4</v>
      </c>
      <c r="I15" s="5">
        <v>1</v>
      </c>
      <c r="J15" s="6">
        <v>-6.9207900000000002</v>
      </c>
      <c r="K15" s="6">
        <v>111.54987300000001</v>
      </c>
      <c r="L15" s="4" t="s">
        <v>124</v>
      </c>
      <c r="M15" s="4" t="s">
        <v>120</v>
      </c>
      <c r="N15" s="7" t="s">
        <v>182</v>
      </c>
    </row>
    <row r="16" spans="2:14" ht="15.6" x14ac:dyDescent="0.3">
      <c r="B16" s="1">
        <v>13</v>
      </c>
      <c r="C16" s="10" t="s">
        <v>1430</v>
      </c>
      <c r="D16" s="2" t="s">
        <v>136</v>
      </c>
      <c r="E16" s="1" t="s">
        <v>158</v>
      </c>
      <c r="F16" s="4" t="s">
        <v>101</v>
      </c>
      <c r="G16" s="5">
        <v>3</v>
      </c>
      <c r="H16" s="5">
        <v>5.3</v>
      </c>
      <c r="I16" s="5">
        <v>1</v>
      </c>
      <c r="J16" s="6">
        <v>-6.9206589999999997</v>
      </c>
      <c r="K16" s="6">
        <v>111.550776</v>
      </c>
      <c r="L16" s="4" t="s">
        <v>124</v>
      </c>
      <c r="M16" s="4" t="s">
        <v>120</v>
      </c>
      <c r="N16" s="7" t="s">
        <v>182</v>
      </c>
    </row>
    <row r="17" spans="2:14" ht="15.6" x14ac:dyDescent="0.3">
      <c r="B17" s="1">
        <v>14</v>
      </c>
      <c r="C17" s="10" t="s">
        <v>1430</v>
      </c>
      <c r="D17" s="2" t="s">
        <v>136</v>
      </c>
      <c r="E17" s="1" t="s">
        <v>159</v>
      </c>
      <c r="F17" s="4" t="s">
        <v>102</v>
      </c>
      <c r="G17" s="5">
        <v>3</v>
      </c>
      <c r="H17" s="5">
        <v>5.59</v>
      </c>
      <c r="I17" s="5">
        <v>1</v>
      </c>
      <c r="J17" s="6">
        <v>-6.9203760000000001</v>
      </c>
      <c r="K17" s="6">
        <v>111.553459</v>
      </c>
      <c r="L17" s="4" t="s">
        <v>124</v>
      </c>
      <c r="M17" s="4" t="s">
        <v>120</v>
      </c>
      <c r="N17" s="7" t="s">
        <v>182</v>
      </c>
    </row>
    <row r="18" spans="2:14" ht="15.6" x14ac:dyDescent="0.3">
      <c r="B18" s="1">
        <v>15</v>
      </c>
      <c r="C18" s="10" t="s">
        <v>1430</v>
      </c>
      <c r="D18" s="2" t="s">
        <v>136</v>
      </c>
      <c r="E18" s="1" t="s">
        <v>160</v>
      </c>
      <c r="F18" s="4" t="s">
        <v>103</v>
      </c>
      <c r="G18" s="5">
        <v>4.9000000000000004</v>
      </c>
      <c r="H18" s="5">
        <v>4.3</v>
      </c>
      <c r="I18" s="5">
        <v>1</v>
      </c>
      <c r="J18" s="6">
        <v>-6.9198009999999996</v>
      </c>
      <c r="K18" s="6">
        <v>111.557399</v>
      </c>
      <c r="L18" s="4" t="s">
        <v>124</v>
      </c>
      <c r="M18" s="4" t="s">
        <v>120</v>
      </c>
      <c r="N18" s="7" t="s">
        <v>182</v>
      </c>
    </row>
    <row r="19" spans="2:14" ht="15.6" x14ac:dyDescent="0.3">
      <c r="B19" s="1">
        <v>16</v>
      </c>
      <c r="C19" s="10" t="s">
        <v>1430</v>
      </c>
      <c r="D19" s="2" t="s">
        <v>136</v>
      </c>
      <c r="E19" s="1" t="s">
        <v>161</v>
      </c>
      <c r="F19" s="4" t="s">
        <v>104</v>
      </c>
      <c r="G19" s="5">
        <v>6</v>
      </c>
      <c r="H19" s="5">
        <v>5</v>
      </c>
      <c r="I19" s="5">
        <v>1</v>
      </c>
      <c r="J19" s="6">
        <v>-6.9187310000000002</v>
      </c>
      <c r="K19" s="6">
        <v>111.575456</v>
      </c>
      <c r="L19" s="4" t="s">
        <v>124</v>
      </c>
      <c r="M19" s="4" t="s">
        <v>120</v>
      </c>
      <c r="N19" s="7" t="s">
        <v>182</v>
      </c>
    </row>
    <row r="20" spans="2:14" ht="15.6" x14ac:dyDescent="0.3">
      <c r="B20" s="1">
        <v>17</v>
      </c>
      <c r="C20" s="10">
        <v>233</v>
      </c>
      <c r="D20" s="2" t="s">
        <v>137</v>
      </c>
      <c r="E20" s="1" t="s">
        <v>162</v>
      </c>
      <c r="F20" s="4" t="s">
        <v>105</v>
      </c>
      <c r="G20" s="5">
        <v>7.97</v>
      </c>
      <c r="H20" s="5">
        <v>3.8</v>
      </c>
      <c r="I20" s="5">
        <v>1</v>
      </c>
      <c r="J20" s="6">
        <v>-6.911206</v>
      </c>
      <c r="K20" s="6">
        <v>111.55479200000001</v>
      </c>
      <c r="L20" s="4" t="s">
        <v>124</v>
      </c>
      <c r="M20" s="4" t="s">
        <v>120</v>
      </c>
      <c r="N20" s="7" t="s">
        <v>182</v>
      </c>
    </row>
    <row r="21" spans="2:14" ht="15.6" x14ac:dyDescent="0.3">
      <c r="B21" s="1">
        <v>18</v>
      </c>
      <c r="C21" s="10">
        <v>249</v>
      </c>
      <c r="D21" s="2" t="s">
        <v>135</v>
      </c>
      <c r="E21" s="1" t="s">
        <v>163</v>
      </c>
      <c r="F21" s="4" t="s">
        <v>106</v>
      </c>
      <c r="G21" s="5">
        <v>3.2</v>
      </c>
      <c r="H21" s="5">
        <v>4</v>
      </c>
      <c r="I21" s="5">
        <v>1</v>
      </c>
      <c r="J21" s="6">
        <v>-6.9272580000000001</v>
      </c>
      <c r="K21" s="6">
        <v>111.527745</v>
      </c>
      <c r="L21" s="4" t="s">
        <v>125</v>
      </c>
      <c r="M21" s="4" t="s">
        <v>120</v>
      </c>
      <c r="N21" s="7" t="s">
        <v>182</v>
      </c>
    </row>
    <row r="22" spans="2:14" ht="15.6" x14ac:dyDescent="0.3">
      <c r="B22" s="1">
        <v>19</v>
      </c>
      <c r="C22" s="10" t="s">
        <v>1430</v>
      </c>
      <c r="D22" s="2" t="s">
        <v>136</v>
      </c>
      <c r="E22" s="1" t="s">
        <v>164</v>
      </c>
      <c r="F22" s="4" t="s">
        <v>107</v>
      </c>
      <c r="G22" s="5">
        <v>11</v>
      </c>
      <c r="H22" s="5">
        <v>5.4</v>
      </c>
      <c r="I22" s="5">
        <v>1</v>
      </c>
      <c r="J22" s="6">
        <v>-6.9307179999999997</v>
      </c>
      <c r="K22" s="6">
        <v>111.531355</v>
      </c>
      <c r="L22" s="4" t="s">
        <v>125</v>
      </c>
      <c r="M22" s="4" t="s">
        <v>120</v>
      </c>
      <c r="N22" s="7" t="s">
        <v>182</v>
      </c>
    </row>
    <row r="23" spans="2:14" ht="15.6" x14ac:dyDescent="0.3">
      <c r="B23" s="1">
        <v>20</v>
      </c>
      <c r="C23" s="10" t="s">
        <v>1430</v>
      </c>
      <c r="D23" s="2" t="s">
        <v>136</v>
      </c>
      <c r="E23" s="1" t="s">
        <v>165</v>
      </c>
      <c r="F23" s="4" t="s">
        <v>108</v>
      </c>
      <c r="G23" s="5">
        <v>3.3</v>
      </c>
      <c r="H23" s="5">
        <v>4.0999999999999996</v>
      </c>
      <c r="I23" s="5">
        <v>1</v>
      </c>
      <c r="J23" s="6">
        <v>-6.9251230000000001</v>
      </c>
      <c r="K23" s="6">
        <v>111.54078800000001</v>
      </c>
      <c r="L23" s="4" t="s">
        <v>126</v>
      </c>
      <c r="M23" s="4" t="s">
        <v>120</v>
      </c>
      <c r="N23" s="7" t="s">
        <v>182</v>
      </c>
    </row>
    <row r="24" spans="2:14" ht="15.6" x14ac:dyDescent="0.3">
      <c r="B24" s="1">
        <v>21</v>
      </c>
      <c r="C24" s="10" t="s">
        <v>1430</v>
      </c>
      <c r="D24" s="2" t="s">
        <v>136</v>
      </c>
      <c r="E24" s="1" t="s">
        <v>166</v>
      </c>
      <c r="F24" s="4" t="s">
        <v>109</v>
      </c>
      <c r="G24" s="5">
        <v>3</v>
      </c>
      <c r="H24" s="5">
        <v>6</v>
      </c>
      <c r="I24" s="5">
        <v>1</v>
      </c>
      <c r="J24" s="6">
        <v>-6.9229589999999996</v>
      </c>
      <c r="K24" s="6">
        <v>111.544451</v>
      </c>
      <c r="L24" s="4" t="s">
        <v>126</v>
      </c>
      <c r="M24" s="4" t="s">
        <v>120</v>
      </c>
      <c r="N24" s="7" t="s">
        <v>182</v>
      </c>
    </row>
    <row r="25" spans="2:14" ht="15.6" x14ac:dyDescent="0.3">
      <c r="B25" s="1">
        <v>22</v>
      </c>
      <c r="C25" s="10" t="s">
        <v>1418</v>
      </c>
      <c r="D25" s="2" t="s">
        <v>138</v>
      </c>
      <c r="E25" s="1" t="s">
        <v>167</v>
      </c>
      <c r="F25" s="4" t="s">
        <v>110</v>
      </c>
      <c r="G25" s="5">
        <v>6</v>
      </c>
      <c r="H25" s="5">
        <v>5.7</v>
      </c>
      <c r="I25" s="5">
        <v>2</v>
      </c>
      <c r="J25" s="6">
        <v>-6.943174</v>
      </c>
      <c r="K25" s="6">
        <v>111.49283800000001</v>
      </c>
      <c r="L25" s="4" t="s">
        <v>127</v>
      </c>
      <c r="M25" s="4" t="s">
        <v>120</v>
      </c>
      <c r="N25" s="7" t="s">
        <v>182</v>
      </c>
    </row>
    <row r="26" spans="2:14" ht="15.6" x14ac:dyDescent="0.3">
      <c r="B26" s="1">
        <v>23</v>
      </c>
      <c r="C26" s="10" t="s">
        <v>1415</v>
      </c>
      <c r="D26" s="2" t="s">
        <v>139</v>
      </c>
      <c r="E26" s="1" t="s">
        <v>168</v>
      </c>
      <c r="F26" s="4" t="s">
        <v>111</v>
      </c>
      <c r="G26" s="5">
        <v>4</v>
      </c>
      <c r="H26" s="5">
        <v>3.9</v>
      </c>
      <c r="I26" s="5">
        <v>1</v>
      </c>
      <c r="J26" s="6">
        <v>-6.938809</v>
      </c>
      <c r="K26" s="6">
        <v>111.496476</v>
      </c>
      <c r="L26" s="4" t="s">
        <v>127</v>
      </c>
      <c r="M26" s="4" t="s">
        <v>120</v>
      </c>
      <c r="N26" s="7" t="s">
        <v>182</v>
      </c>
    </row>
    <row r="27" spans="2:14" ht="30" x14ac:dyDescent="0.3">
      <c r="B27" s="1">
        <v>24</v>
      </c>
      <c r="C27" s="10">
        <v>236</v>
      </c>
      <c r="D27" s="14" t="s">
        <v>140</v>
      </c>
      <c r="E27" s="1" t="s">
        <v>169</v>
      </c>
      <c r="F27" s="4" t="s">
        <v>112</v>
      </c>
      <c r="G27" s="5">
        <v>3.45</v>
      </c>
      <c r="H27" s="5">
        <v>2.4900000000000002</v>
      </c>
      <c r="I27" s="5">
        <v>1</v>
      </c>
      <c r="J27" s="6">
        <v>-6.9509569999999998</v>
      </c>
      <c r="K27" s="6">
        <v>111.502594</v>
      </c>
      <c r="L27" s="4" t="s">
        <v>128</v>
      </c>
      <c r="M27" s="4" t="s">
        <v>120</v>
      </c>
      <c r="N27" s="4" t="s">
        <v>182</v>
      </c>
    </row>
    <row r="28" spans="2:14" ht="15.6" x14ac:dyDescent="0.3">
      <c r="B28" s="1">
        <v>25</v>
      </c>
      <c r="C28" s="10" t="s">
        <v>1431</v>
      </c>
      <c r="D28" s="2" t="s">
        <v>141</v>
      </c>
      <c r="E28" s="1" t="s">
        <v>170</v>
      </c>
      <c r="F28" s="4" t="s">
        <v>113</v>
      </c>
      <c r="G28" s="5">
        <v>13</v>
      </c>
      <c r="H28" s="5">
        <v>4.5999999999999996</v>
      </c>
      <c r="I28" s="5">
        <v>2</v>
      </c>
      <c r="J28" s="6">
        <v>-6.9431339999999997</v>
      </c>
      <c r="K28" s="6">
        <v>111.503167</v>
      </c>
      <c r="L28" s="4" t="s">
        <v>128</v>
      </c>
      <c r="M28" s="4" t="s">
        <v>120</v>
      </c>
      <c r="N28" s="7" t="s">
        <v>182</v>
      </c>
    </row>
    <row r="29" spans="2:14" ht="15.6" x14ac:dyDescent="0.3">
      <c r="B29" s="1">
        <v>26</v>
      </c>
      <c r="C29" s="10" t="s">
        <v>1431</v>
      </c>
      <c r="D29" s="2" t="s">
        <v>141</v>
      </c>
      <c r="E29" s="1" t="s">
        <v>171</v>
      </c>
      <c r="F29" s="4" t="s">
        <v>114</v>
      </c>
      <c r="G29" s="5">
        <v>3.8</v>
      </c>
      <c r="H29" s="5">
        <v>4.5999999999999996</v>
      </c>
      <c r="I29" s="5">
        <v>1</v>
      </c>
      <c r="J29" s="6">
        <v>-6.9439710000000003</v>
      </c>
      <c r="K29" s="6">
        <v>111.506321</v>
      </c>
      <c r="L29" s="4" t="s">
        <v>128</v>
      </c>
      <c r="M29" s="4" t="s">
        <v>120</v>
      </c>
      <c r="N29" s="7" t="s">
        <v>182</v>
      </c>
    </row>
    <row r="30" spans="2:14" ht="15.6" x14ac:dyDescent="0.3">
      <c r="B30" s="1">
        <v>27</v>
      </c>
      <c r="C30" s="10">
        <v>277</v>
      </c>
      <c r="D30" s="2" t="s">
        <v>142</v>
      </c>
      <c r="E30" s="1" t="s">
        <v>172</v>
      </c>
      <c r="F30" s="4" t="s">
        <v>115</v>
      </c>
      <c r="G30" s="5">
        <v>21.6</v>
      </c>
      <c r="H30" s="5">
        <v>3</v>
      </c>
      <c r="I30" s="5">
        <v>2</v>
      </c>
      <c r="J30" s="6">
        <v>-6.9422059999999997</v>
      </c>
      <c r="K30" s="6">
        <v>111.506862</v>
      </c>
      <c r="L30" s="4" t="s">
        <v>128</v>
      </c>
      <c r="M30" s="4" t="s">
        <v>120</v>
      </c>
      <c r="N30" s="7" t="s">
        <v>182</v>
      </c>
    </row>
    <row r="31" spans="2:14" ht="15.6" x14ac:dyDescent="0.3">
      <c r="B31" s="1">
        <v>28</v>
      </c>
      <c r="C31" s="10" t="s">
        <v>1431</v>
      </c>
      <c r="D31" s="2" t="s">
        <v>141</v>
      </c>
      <c r="E31" s="1" t="s">
        <v>173</v>
      </c>
      <c r="F31" s="4" t="s">
        <v>116</v>
      </c>
      <c r="G31" s="5">
        <v>10.6</v>
      </c>
      <c r="H31" s="5">
        <v>6.6</v>
      </c>
      <c r="I31" s="5">
        <v>1</v>
      </c>
      <c r="J31" s="6">
        <v>-6.9445540000000001</v>
      </c>
      <c r="K31" s="6">
        <v>111.51454699999999</v>
      </c>
      <c r="L31" s="4" t="s">
        <v>128</v>
      </c>
      <c r="M31" s="4" t="s">
        <v>120</v>
      </c>
      <c r="N31" s="7" t="s">
        <v>182</v>
      </c>
    </row>
    <row r="32" spans="2:14" ht="15.6" x14ac:dyDescent="0.3">
      <c r="B32" s="1">
        <v>29</v>
      </c>
      <c r="C32" s="10">
        <v>235</v>
      </c>
      <c r="D32" s="2" t="s">
        <v>143</v>
      </c>
      <c r="E32" s="1" t="s">
        <v>174</v>
      </c>
      <c r="F32" s="4" t="s">
        <v>117</v>
      </c>
      <c r="G32" s="5">
        <v>3.86</v>
      </c>
      <c r="H32" s="5">
        <v>3.5</v>
      </c>
      <c r="I32" s="5">
        <v>1</v>
      </c>
      <c r="J32" s="6">
        <v>-6.9389760000000003</v>
      </c>
      <c r="K32" s="6">
        <v>111.511053</v>
      </c>
      <c r="L32" s="4" t="s">
        <v>128</v>
      </c>
      <c r="M32" s="4" t="s">
        <v>120</v>
      </c>
      <c r="N32" s="7" t="s">
        <v>182</v>
      </c>
    </row>
    <row r="33" spans="2:14" ht="15.6" x14ac:dyDescent="0.3">
      <c r="B33" s="1">
        <v>30</v>
      </c>
      <c r="C33" s="11" t="s">
        <v>1415</v>
      </c>
      <c r="D33" s="2" t="s">
        <v>139</v>
      </c>
      <c r="E33" s="1" t="s">
        <v>175</v>
      </c>
      <c r="F33" s="4" t="s">
        <v>118</v>
      </c>
      <c r="G33" s="5">
        <v>29.7</v>
      </c>
      <c r="H33" s="5">
        <v>3.5</v>
      </c>
      <c r="I33" s="5">
        <v>3</v>
      </c>
      <c r="J33" s="6">
        <v>-6.9408779999999997</v>
      </c>
      <c r="K33" s="6">
        <v>111.49587099999999</v>
      </c>
      <c r="L33" s="4" t="s">
        <v>128</v>
      </c>
      <c r="M33" s="4" t="s">
        <v>120</v>
      </c>
      <c r="N33" s="7" t="s">
        <v>183</v>
      </c>
    </row>
    <row r="34" spans="2:14" ht="15.6" x14ac:dyDescent="0.3">
      <c r="B34" s="1">
        <v>31</v>
      </c>
      <c r="C34" s="11" t="s">
        <v>1411</v>
      </c>
      <c r="D34" s="2" t="s">
        <v>144</v>
      </c>
      <c r="E34" s="1" t="s">
        <v>176</v>
      </c>
      <c r="F34" s="4" t="s">
        <v>117</v>
      </c>
      <c r="G34" s="5">
        <v>10</v>
      </c>
      <c r="H34" s="5">
        <v>2.5</v>
      </c>
      <c r="I34" s="5">
        <v>1</v>
      </c>
      <c r="J34" s="6">
        <v>-6.9425980000000003</v>
      </c>
      <c r="K34" s="6">
        <v>111.521145</v>
      </c>
      <c r="L34" s="4" t="s">
        <v>129</v>
      </c>
      <c r="M34" s="4" t="s">
        <v>120</v>
      </c>
      <c r="N34" s="7" t="s">
        <v>182</v>
      </c>
    </row>
    <row r="35" spans="2:14" ht="15.6" x14ac:dyDescent="0.3">
      <c r="B35" s="1">
        <v>32</v>
      </c>
      <c r="C35" s="11">
        <v>235</v>
      </c>
      <c r="D35" s="2" t="s">
        <v>143</v>
      </c>
      <c r="E35" s="1" t="s">
        <v>177</v>
      </c>
      <c r="F35" s="4" t="s">
        <v>107</v>
      </c>
      <c r="G35" s="5">
        <v>2.9</v>
      </c>
      <c r="H35" s="5">
        <v>6</v>
      </c>
      <c r="I35" s="5">
        <v>3</v>
      </c>
      <c r="J35" s="6">
        <v>-6.9411250000000004</v>
      </c>
      <c r="K35" s="6">
        <v>111.516009</v>
      </c>
      <c r="L35" s="4" t="s">
        <v>129</v>
      </c>
      <c r="M35" s="4" t="s">
        <v>120</v>
      </c>
      <c r="N35" s="7" t="s">
        <v>183</v>
      </c>
    </row>
    <row r="36" spans="2:14" ht="15.6" x14ac:dyDescent="0.3">
      <c r="B36" s="1">
        <v>33</v>
      </c>
      <c r="C36" s="11" t="s">
        <v>1430</v>
      </c>
      <c r="D36" s="2" t="s">
        <v>136</v>
      </c>
      <c r="E36" s="1" t="s">
        <v>178</v>
      </c>
      <c r="F36" s="4" t="s">
        <v>117</v>
      </c>
      <c r="G36" s="5">
        <v>25</v>
      </c>
      <c r="H36" s="5">
        <v>5.4</v>
      </c>
      <c r="I36" s="5">
        <v>3</v>
      </c>
      <c r="J36" s="6">
        <v>-6.9377700000000004</v>
      </c>
      <c r="K36" s="6">
        <v>111.523607</v>
      </c>
      <c r="L36" s="4" t="s">
        <v>129</v>
      </c>
      <c r="M36" s="4" t="s">
        <v>120</v>
      </c>
      <c r="N36" s="7" t="s">
        <v>183</v>
      </c>
    </row>
    <row r="37" spans="2:14" ht="15.6" x14ac:dyDescent="0.3">
      <c r="B37" s="1">
        <v>34</v>
      </c>
      <c r="C37" s="11">
        <v>133</v>
      </c>
      <c r="D37" s="2" t="s">
        <v>145</v>
      </c>
      <c r="E37" s="1" t="s">
        <v>179</v>
      </c>
      <c r="F37" s="4" t="s">
        <v>117</v>
      </c>
      <c r="G37" s="5">
        <v>5.8</v>
      </c>
      <c r="H37" s="5">
        <v>3.1</v>
      </c>
      <c r="I37" s="5">
        <v>1</v>
      </c>
      <c r="J37" s="6">
        <v>-6.9454979999999997</v>
      </c>
      <c r="K37" s="6">
        <v>111.53747</v>
      </c>
      <c r="L37" s="4" t="s">
        <v>130</v>
      </c>
      <c r="M37" s="4" t="s">
        <v>120</v>
      </c>
      <c r="N37" s="7" t="s">
        <v>182</v>
      </c>
    </row>
    <row r="38" spans="2:14" ht="30" x14ac:dyDescent="0.3">
      <c r="B38" s="1">
        <v>35</v>
      </c>
      <c r="C38" s="10">
        <v>236</v>
      </c>
      <c r="D38" s="14" t="s">
        <v>140</v>
      </c>
      <c r="E38" s="1" t="s">
        <v>180</v>
      </c>
      <c r="F38" s="4" t="s">
        <v>119</v>
      </c>
      <c r="G38" s="5">
        <v>2.8</v>
      </c>
      <c r="H38" s="5">
        <v>2.9</v>
      </c>
      <c r="I38" s="5">
        <v>1</v>
      </c>
      <c r="J38" s="6">
        <v>-6.9453300000000002</v>
      </c>
      <c r="K38" s="6">
        <v>111.498847</v>
      </c>
      <c r="L38" s="4" t="s">
        <v>131</v>
      </c>
      <c r="M38" s="4" t="s">
        <v>120</v>
      </c>
      <c r="N38" s="4" t="s">
        <v>182</v>
      </c>
    </row>
    <row r="39" spans="2:14" ht="15.6" x14ac:dyDescent="0.3">
      <c r="B39" s="1">
        <v>36</v>
      </c>
      <c r="C39" s="11" t="s">
        <v>1415</v>
      </c>
      <c r="D39" s="2" t="s">
        <v>139</v>
      </c>
      <c r="E39" s="1" t="s">
        <v>186</v>
      </c>
      <c r="F39" s="4" t="s">
        <v>184</v>
      </c>
      <c r="G39" s="5">
        <v>10.9</v>
      </c>
      <c r="H39" s="5">
        <v>2.9</v>
      </c>
      <c r="I39" s="5">
        <v>1</v>
      </c>
      <c r="J39" s="6">
        <v>-6.9339230000000001</v>
      </c>
      <c r="K39" s="6">
        <v>111.48138899999999</v>
      </c>
      <c r="L39" s="4" t="s">
        <v>185</v>
      </c>
      <c r="M39" s="4" t="s">
        <v>120</v>
      </c>
      <c r="N39" s="7" t="s">
        <v>182</v>
      </c>
    </row>
    <row r="40" spans="2:14" ht="15.6" x14ac:dyDescent="0.3">
      <c r="B40" s="1">
        <v>37</v>
      </c>
      <c r="C40" s="11" t="s">
        <v>1430</v>
      </c>
      <c r="D40" s="2" t="s">
        <v>136</v>
      </c>
      <c r="E40" s="1" t="s">
        <v>189</v>
      </c>
      <c r="F40" s="4" t="s">
        <v>187</v>
      </c>
      <c r="G40" s="5">
        <v>5</v>
      </c>
      <c r="H40" s="5">
        <v>3.4</v>
      </c>
      <c r="I40" s="5">
        <v>1</v>
      </c>
      <c r="J40" s="6">
        <v>-6.9167829999999997</v>
      </c>
      <c r="K40" s="6">
        <v>111.565753</v>
      </c>
      <c r="L40" s="4"/>
      <c r="M40" s="4" t="s">
        <v>120</v>
      </c>
      <c r="N40" s="7" t="s">
        <v>182</v>
      </c>
    </row>
    <row r="41" spans="2:14" ht="15.6" x14ac:dyDescent="0.3">
      <c r="B41" s="1">
        <v>38</v>
      </c>
      <c r="C41" s="11" t="s">
        <v>1430</v>
      </c>
      <c r="D41" s="2" t="s">
        <v>136</v>
      </c>
      <c r="E41" s="1" t="s">
        <v>190</v>
      </c>
      <c r="F41" s="4" t="s">
        <v>188</v>
      </c>
      <c r="G41" s="5">
        <v>8</v>
      </c>
      <c r="H41" s="5">
        <v>6.5</v>
      </c>
      <c r="I41" s="5">
        <v>2</v>
      </c>
      <c r="J41" s="6">
        <v>-6.9178839999999999</v>
      </c>
      <c r="K41" s="6">
        <v>111.576814</v>
      </c>
      <c r="L41" s="4"/>
      <c r="M41" s="4" t="s">
        <v>120</v>
      </c>
      <c r="N41" s="7" t="s">
        <v>182</v>
      </c>
    </row>
    <row r="42" spans="2:14" ht="15.6" x14ac:dyDescent="0.3">
      <c r="B42" s="1">
        <v>39</v>
      </c>
      <c r="C42" s="10" t="s">
        <v>1415</v>
      </c>
      <c r="D42" s="2" t="s">
        <v>139</v>
      </c>
      <c r="E42" s="2" t="s">
        <v>186</v>
      </c>
      <c r="F42" s="2" t="s">
        <v>184</v>
      </c>
      <c r="G42" s="5">
        <v>10.9</v>
      </c>
      <c r="H42" s="5">
        <v>2.9</v>
      </c>
      <c r="I42" s="5">
        <v>1</v>
      </c>
      <c r="J42" s="2">
        <v>-6.9339230000000001</v>
      </c>
      <c r="K42" s="2">
        <v>111.48138899999999</v>
      </c>
      <c r="L42" s="2" t="s">
        <v>185</v>
      </c>
      <c r="M42" s="4" t="s">
        <v>120</v>
      </c>
      <c r="N42" s="2" t="s">
        <v>182</v>
      </c>
    </row>
  </sheetData>
  <mergeCells count="9">
    <mergeCell ref="N2:N3"/>
    <mergeCell ref="L2:M2"/>
    <mergeCell ref="J2:K2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  <pageSetup paperSize="9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C2CE-FF8D-40F5-BEED-E76C685E4497}">
  <dimension ref="B7:C12"/>
  <sheetViews>
    <sheetView topLeftCell="A4" workbookViewId="0">
      <selection activeCell="G22" sqref="G22"/>
    </sheetView>
  </sheetViews>
  <sheetFormatPr defaultRowHeight="14.4" x14ac:dyDescent="0.3"/>
  <cols>
    <col min="2" max="2" width="4.88671875" style="16" customWidth="1"/>
    <col min="3" max="3" width="39.109375" customWidth="1"/>
  </cols>
  <sheetData>
    <row r="7" spans="2:3" x14ac:dyDescent="0.3">
      <c r="B7" s="16">
        <v>1</v>
      </c>
      <c r="C7" t="s">
        <v>1952</v>
      </c>
    </row>
    <row r="8" spans="2:3" x14ac:dyDescent="0.3">
      <c r="B8" s="16">
        <v>2</v>
      </c>
      <c r="C8" t="s">
        <v>1953</v>
      </c>
    </row>
    <row r="9" spans="2:3" x14ac:dyDescent="0.3">
      <c r="C9" s="52" t="s">
        <v>1954</v>
      </c>
    </row>
    <row r="10" spans="2:3" x14ac:dyDescent="0.3">
      <c r="C10" s="52" t="s">
        <v>1955</v>
      </c>
    </row>
    <row r="11" spans="2:3" x14ac:dyDescent="0.3">
      <c r="C11" s="52" t="s">
        <v>1956</v>
      </c>
    </row>
    <row r="12" spans="2:3" x14ac:dyDescent="0.3">
      <c r="C12" s="52" t="s">
        <v>1957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AG159"/>
  <sheetViews>
    <sheetView zoomScaleNormal="100" workbookViewId="0">
      <pane ySplit="13" topLeftCell="A101" activePane="bottomLeft" state="frozen"/>
      <selection pane="bottomLeft" activeCell="A110" sqref="A110:XFD110"/>
    </sheetView>
  </sheetViews>
  <sheetFormatPr defaultColWidth="8.88671875" defaultRowHeight="14.4" x14ac:dyDescent="0.3"/>
  <cols>
    <col min="1" max="1" width="7.33203125" style="16" customWidth="1"/>
    <col min="2" max="2" width="5.109375" style="16" customWidth="1"/>
    <col min="3" max="3" width="18" style="16" customWidth="1"/>
    <col min="4" max="4" width="31" style="16" customWidth="1"/>
    <col min="5" max="5" width="36.33203125" style="16" customWidth="1"/>
    <col min="6" max="6" width="11.33203125" style="16" customWidth="1"/>
    <col min="7" max="7" width="24.88671875" style="16" customWidth="1"/>
    <col min="8" max="8" width="19.109375" style="16" customWidth="1"/>
    <col min="9" max="9" width="8.88671875" style="16" customWidth="1"/>
    <col min="10" max="10" width="7.5546875" style="16" customWidth="1"/>
    <col min="11" max="11" width="9.44140625" style="16" customWidth="1"/>
    <col min="12" max="14" width="18.5546875" style="16" hidden="1" customWidth="1"/>
    <col min="15" max="15" width="8.5546875" style="16" customWidth="1"/>
    <col min="16" max="16" width="9.44140625" style="16" customWidth="1"/>
    <col min="17" max="17" width="8.88671875" style="16" customWidth="1"/>
    <col min="18" max="18" width="8.5546875" style="16" customWidth="1"/>
    <col min="19" max="19" width="9.33203125" style="16" customWidth="1"/>
    <col min="20" max="20" width="8.88671875" style="16" customWidth="1"/>
    <col min="21" max="21" width="8.33203125" style="16" customWidth="1"/>
    <col min="22" max="22" width="8.6640625" style="16" customWidth="1"/>
    <col min="23" max="23" width="9.109375" style="16" customWidth="1"/>
    <col min="24" max="24" width="8" style="16" customWidth="1"/>
    <col min="25" max="25" width="9.109375" style="16" customWidth="1"/>
    <col min="26" max="26" width="8.33203125" style="16" customWidth="1"/>
    <col min="27" max="27" width="9" style="16" customWidth="1"/>
    <col min="28" max="28" width="11" style="16" customWidth="1"/>
    <col min="29" max="29" width="10" style="16" customWidth="1"/>
    <col min="30" max="30" width="9.33203125" style="16" customWidth="1"/>
    <col min="31" max="31" width="17.109375" style="16" customWidth="1"/>
    <col min="32" max="32" width="27.109375" style="16" customWidth="1"/>
    <col min="33" max="33" width="8.88671875" style="16"/>
    <col min="34" max="34" width="12.88671875" style="16" bestFit="1" customWidth="1"/>
    <col min="35" max="35" width="8.44140625" style="16" bestFit="1" customWidth="1"/>
    <col min="36" max="38" width="8.88671875" style="16"/>
    <col min="39" max="39" width="26.88671875" style="16" bestFit="1" customWidth="1"/>
    <col min="40" max="41" width="8.88671875" style="16"/>
    <col min="42" max="42" width="14.5546875" style="16" bestFit="1" customWidth="1"/>
    <col min="43" max="43" width="12.88671875" style="16" bestFit="1" customWidth="1"/>
    <col min="44" max="44" width="8.44140625" style="16" bestFit="1" customWidth="1"/>
    <col min="45" max="16384" width="8.88671875" style="16"/>
  </cols>
  <sheetData>
    <row r="1" spans="2:33" ht="6.6" customHeight="1" x14ac:dyDescent="0.3"/>
    <row r="2" spans="2:33" ht="31.2" x14ac:dyDescent="0.3">
      <c r="B2" s="157" t="s">
        <v>1906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pans="2:33" x14ac:dyDescent="0.3">
      <c r="B3" s="172" t="s">
        <v>1898</v>
      </c>
      <c r="C3" s="172"/>
      <c r="D3" s="29" t="s">
        <v>1902</v>
      </c>
    </row>
    <row r="4" spans="2:33" x14ac:dyDescent="0.3">
      <c r="B4" s="172" t="s">
        <v>1899</v>
      </c>
      <c r="C4" s="172"/>
      <c r="D4" s="29" t="s">
        <v>1903</v>
      </c>
    </row>
    <row r="5" spans="2:33" x14ac:dyDescent="0.3">
      <c r="B5" s="172" t="s">
        <v>1900</v>
      </c>
      <c r="C5" s="172"/>
      <c r="D5" s="29" t="s">
        <v>1905</v>
      </c>
    </row>
    <row r="6" spans="2:33" ht="15" x14ac:dyDescent="0.3">
      <c r="B6" s="172" t="s">
        <v>1901</v>
      </c>
      <c r="C6" s="172"/>
      <c r="D6" s="29" t="s">
        <v>1904</v>
      </c>
      <c r="F6" s="1"/>
    </row>
    <row r="8" spans="2:33" ht="13.5" customHeight="1" x14ac:dyDescent="0.3">
      <c r="B8" s="169" t="s">
        <v>0</v>
      </c>
      <c r="C8" s="170" t="s">
        <v>1470</v>
      </c>
      <c r="D8" s="158" t="s">
        <v>4</v>
      </c>
      <c r="E8" s="169" t="s">
        <v>3</v>
      </c>
      <c r="F8" s="170" t="s">
        <v>1608</v>
      </c>
      <c r="G8" s="173" t="s">
        <v>8</v>
      </c>
      <c r="H8" s="174"/>
      <c r="I8" s="173" t="s">
        <v>1456</v>
      </c>
      <c r="J8" s="179"/>
      <c r="K8" s="174"/>
      <c r="L8" s="160" t="s">
        <v>14</v>
      </c>
      <c r="M8" s="169" t="s">
        <v>5</v>
      </c>
      <c r="N8" s="169"/>
      <c r="O8" s="163" t="s">
        <v>1462</v>
      </c>
      <c r="P8" s="164"/>
      <c r="Q8" s="164"/>
      <c r="R8" s="164"/>
      <c r="S8" s="164"/>
      <c r="T8" s="164"/>
      <c r="U8" s="164"/>
      <c r="V8" s="164"/>
      <c r="W8" s="165"/>
      <c r="X8" s="170" t="s">
        <v>1455</v>
      </c>
      <c r="Y8" s="170"/>
      <c r="Z8" s="170"/>
      <c r="AA8" s="170"/>
      <c r="AB8" s="170"/>
      <c r="AC8" s="170"/>
      <c r="AD8" s="158" t="s">
        <v>1454</v>
      </c>
      <c r="AE8" s="158" t="s">
        <v>1917</v>
      </c>
      <c r="AF8" s="169" t="s">
        <v>1460</v>
      </c>
    </row>
    <row r="9" spans="2:33" ht="3" customHeight="1" x14ac:dyDescent="0.3">
      <c r="B9" s="169"/>
      <c r="C9" s="170"/>
      <c r="D9" s="171"/>
      <c r="E9" s="169"/>
      <c r="F9" s="170"/>
      <c r="G9" s="175"/>
      <c r="H9" s="176"/>
      <c r="I9" s="177"/>
      <c r="J9" s="180"/>
      <c r="K9" s="178"/>
      <c r="L9" s="162"/>
      <c r="M9" s="21"/>
      <c r="N9" s="21"/>
      <c r="O9" s="166"/>
      <c r="P9" s="167"/>
      <c r="Q9" s="167"/>
      <c r="R9" s="167"/>
      <c r="S9" s="167"/>
      <c r="T9" s="167"/>
      <c r="U9" s="167"/>
      <c r="V9" s="167"/>
      <c r="W9" s="168"/>
      <c r="X9" s="170"/>
      <c r="Y9" s="170"/>
      <c r="Z9" s="170"/>
      <c r="AA9" s="170"/>
      <c r="AB9" s="170"/>
      <c r="AC9" s="170"/>
      <c r="AD9" s="171"/>
      <c r="AE9" s="171"/>
      <c r="AF9" s="169"/>
    </row>
    <row r="10" spans="2:33" ht="17.25" customHeight="1" x14ac:dyDescent="0.3">
      <c r="B10" s="169"/>
      <c r="C10" s="170"/>
      <c r="D10" s="171"/>
      <c r="E10" s="169"/>
      <c r="F10" s="170"/>
      <c r="G10" s="175"/>
      <c r="H10" s="176"/>
      <c r="I10" s="160" t="s">
        <v>1457</v>
      </c>
      <c r="J10" s="160" t="s">
        <v>1458</v>
      </c>
      <c r="K10" s="158" t="s">
        <v>1459</v>
      </c>
      <c r="L10" s="162"/>
      <c r="M10" s="21"/>
      <c r="N10" s="21"/>
      <c r="O10" s="170" t="s">
        <v>1449</v>
      </c>
      <c r="P10" s="170"/>
      <c r="Q10" s="170"/>
      <c r="R10" s="170" t="s">
        <v>1450</v>
      </c>
      <c r="S10" s="170"/>
      <c r="T10" s="170"/>
      <c r="U10" s="170" t="s">
        <v>1451</v>
      </c>
      <c r="V10" s="170"/>
      <c r="W10" s="170"/>
      <c r="X10" s="170" t="s">
        <v>1452</v>
      </c>
      <c r="Y10" s="170"/>
      <c r="Z10" s="170"/>
      <c r="AA10" s="170" t="s">
        <v>1453</v>
      </c>
      <c r="AB10" s="170"/>
      <c r="AC10" s="170"/>
      <c r="AD10" s="171"/>
      <c r="AE10" s="171"/>
      <c r="AF10" s="169"/>
    </row>
    <row r="11" spans="2:33" ht="0.75" customHeight="1" x14ac:dyDescent="0.3">
      <c r="B11" s="169"/>
      <c r="C11" s="170"/>
      <c r="D11" s="171"/>
      <c r="E11" s="169"/>
      <c r="F11" s="170"/>
      <c r="G11" s="177"/>
      <c r="H11" s="178"/>
      <c r="I11" s="161"/>
      <c r="J11" s="161"/>
      <c r="K11" s="159"/>
      <c r="L11" s="162"/>
      <c r="M11" s="21"/>
      <c r="N11" s="21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1"/>
      <c r="AE11" s="171"/>
      <c r="AF11" s="169"/>
    </row>
    <row r="12" spans="2:33" ht="17.25" customHeight="1" x14ac:dyDescent="0.3">
      <c r="B12" s="169"/>
      <c r="C12" s="170"/>
      <c r="D12" s="159"/>
      <c r="E12" s="169"/>
      <c r="F12" s="170"/>
      <c r="G12" s="21" t="s">
        <v>10</v>
      </c>
      <c r="H12" s="21" t="s">
        <v>9</v>
      </c>
      <c r="I12" s="21" t="s">
        <v>12</v>
      </c>
      <c r="J12" s="21" t="s">
        <v>12</v>
      </c>
      <c r="K12" s="22" t="s">
        <v>1916</v>
      </c>
      <c r="L12" s="161"/>
      <c r="M12" s="21" t="s">
        <v>6</v>
      </c>
      <c r="N12" s="21" t="s">
        <v>7</v>
      </c>
      <c r="O12" s="23" t="s">
        <v>1446</v>
      </c>
      <c r="P12" s="23" t="s">
        <v>1447</v>
      </c>
      <c r="Q12" s="23" t="s">
        <v>1448</v>
      </c>
      <c r="R12" s="23" t="s">
        <v>1446</v>
      </c>
      <c r="S12" s="23" t="s">
        <v>1447</v>
      </c>
      <c r="T12" s="23" t="s">
        <v>1448</v>
      </c>
      <c r="U12" s="23" t="s">
        <v>1447</v>
      </c>
      <c r="V12" s="23" t="s">
        <v>1447</v>
      </c>
      <c r="W12" s="23" t="s">
        <v>1448</v>
      </c>
      <c r="X12" s="23" t="s">
        <v>1446</v>
      </c>
      <c r="Y12" s="23" t="s">
        <v>1447</v>
      </c>
      <c r="Z12" s="23" t="s">
        <v>1448</v>
      </c>
      <c r="AA12" s="22" t="s">
        <v>1446</v>
      </c>
      <c r="AB12" s="22" t="s">
        <v>1447</v>
      </c>
      <c r="AC12" s="22" t="s">
        <v>1448</v>
      </c>
      <c r="AD12" s="159"/>
      <c r="AE12" s="159"/>
      <c r="AF12" s="160"/>
    </row>
    <row r="13" spans="2:33" ht="17.25" customHeight="1" x14ac:dyDescent="0.3"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24">
        <v>12</v>
      </c>
      <c r="N13" s="24">
        <v>13</v>
      </c>
      <c r="O13" s="24">
        <v>14</v>
      </c>
      <c r="P13" s="24">
        <v>15</v>
      </c>
      <c r="Q13" s="24">
        <v>16</v>
      </c>
      <c r="R13" s="24">
        <v>17</v>
      </c>
      <c r="S13" s="24">
        <v>18</v>
      </c>
      <c r="T13" s="24">
        <v>19</v>
      </c>
      <c r="U13" s="24">
        <v>20</v>
      </c>
      <c r="V13" s="24">
        <v>21</v>
      </c>
      <c r="W13" s="24">
        <v>22</v>
      </c>
      <c r="X13" s="24">
        <v>23</v>
      </c>
      <c r="Y13" s="24">
        <v>24</v>
      </c>
      <c r="Z13" s="24">
        <v>25</v>
      </c>
      <c r="AA13" s="24">
        <v>26</v>
      </c>
      <c r="AB13" s="24">
        <v>27</v>
      </c>
      <c r="AC13" s="24">
        <v>28</v>
      </c>
      <c r="AD13" s="24">
        <v>29</v>
      </c>
      <c r="AE13" s="24">
        <v>30</v>
      </c>
      <c r="AF13" s="24">
        <v>31</v>
      </c>
    </row>
    <row r="14" spans="2:33" ht="15" x14ac:dyDescent="0.3">
      <c r="B14" s="17">
        <v>1</v>
      </c>
      <c r="C14" s="25" t="s">
        <v>1463</v>
      </c>
      <c r="D14" s="27" t="s">
        <v>1471</v>
      </c>
      <c r="E14" s="27" t="s">
        <v>1609</v>
      </c>
      <c r="F14" s="25" t="s">
        <v>1610</v>
      </c>
      <c r="G14" s="27" t="s">
        <v>1807</v>
      </c>
      <c r="H14" s="27" t="s">
        <v>1808</v>
      </c>
      <c r="I14" s="20"/>
      <c r="J14" s="20"/>
      <c r="K14" s="19"/>
      <c r="L14" s="17"/>
      <c r="M14" s="17"/>
      <c r="N14" s="17"/>
      <c r="O14" s="18"/>
      <c r="P14" s="18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 t="e">
        <f>AVERAGE(Q14,T14,W14,Z14,AC14)</f>
        <v>#DIV/0!</v>
      </c>
      <c r="AE14" s="17" t="e">
        <f>IF(AND(AD14&gt;=0,AD14&lt;=1),"BAIK",IF(AND(AD14&gt;1.001,AD14&lt;=2),"SEDANG",IF(AND(AD14&gt;2.001,AD14&lt;=3),"RUSAK RINGAN",IF(AND(AD14&gt;3.001,AD14&lt;=4),"RUSAK BERAT",IF(AND(AD14&gt;=4.001),RUNTUH)))))</f>
        <v>#DIV/0!</v>
      </c>
      <c r="AF14" s="18" t="e">
        <f>IF(AND(AD14&gt;=0,AD14&lt;=1),"PEMELIHARAAN RUTIN",IF(AND(AD14&gt;1.001,AD14&lt;=2),"PEMELIHARAAN BERKALA",IF(AND(AD14&gt;2.001,AD14&lt;=3),"PEMELIHARAAN REHABILITASI",IF(AND(AD14&gt;3.001),"PERGANTIAN JEMBATAN",0))))</f>
        <v>#DIV/0!</v>
      </c>
    </row>
    <row r="15" spans="2:33" ht="15" x14ac:dyDescent="0.3">
      <c r="B15" s="17">
        <f>B14+1</f>
        <v>2</v>
      </c>
      <c r="C15" s="25" t="s">
        <v>1464</v>
      </c>
      <c r="D15" s="27" t="s">
        <v>1926</v>
      </c>
      <c r="E15" s="27" t="s">
        <v>1611</v>
      </c>
      <c r="F15" s="1" t="s">
        <v>1614</v>
      </c>
      <c r="G15" s="27" t="s">
        <v>1807</v>
      </c>
      <c r="H15" s="4" t="s">
        <v>1809</v>
      </c>
      <c r="I15" s="20">
        <v>6.2</v>
      </c>
      <c r="J15" s="20">
        <v>4.5</v>
      </c>
      <c r="K15" s="19">
        <v>1</v>
      </c>
      <c r="L15" s="17"/>
      <c r="M15" s="17"/>
      <c r="N15" s="17"/>
      <c r="O15" s="17" t="s">
        <v>1910</v>
      </c>
      <c r="P15" s="17" t="s">
        <v>1910</v>
      </c>
      <c r="Q15" s="17">
        <v>1</v>
      </c>
      <c r="R15" s="17" t="s">
        <v>1909</v>
      </c>
      <c r="S15" s="17" t="s">
        <v>1913</v>
      </c>
      <c r="T15" s="17">
        <v>1</v>
      </c>
      <c r="U15" s="17" t="s">
        <v>1908</v>
      </c>
      <c r="V15" s="17" t="s">
        <v>1909</v>
      </c>
      <c r="W15" s="17">
        <v>1</v>
      </c>
      <c r="X15" s="17" t="s">
        <v>1911</v>
      </c>
      <c r="Y15" s="17" t="s">
        <v>1910</v>
      </c>
      <c r="Z15" s="17">
        <v>1</v>
      </c>
      <c r="AA15" s="17" t="s">
        <v>1908</v>
      </c>
      <c r="AB15" s="17" t="s">
        <v>1912</v>
      </c>
      <c r="AC15" s="17">
        <v>1</v>
      </c>
      <c r="AD15" s="19">
        <f>AVERAGE(Q15,T15,W15,Z15,AC15)</f>
        <v>1</v>
      </c>
      <c r="AE15" s="17" t="str">
        <f>IF(AND(AD15&gt;=0,AD15&lt;=1),"BAIK",IF(AND(AD15&gt;1.001,AD15&lt;=2),"SEDANG",IF(AND(AD15&gt;2.001,AD15&lt;=3),"RUSAK RINGAN",IF(AND(AD15&gt;3.001,AD15&lt;=4),"RUSAK BERAT",IF(AND(AD15&gt;=4.001),RUNTUH)))))</f>
        <v>BAIK</v>
      </c>
      <c r="AF15" s="18" t="str">
        <f t="shared" ref="AF15:AF78" si="0">IF(AND(AD15&gt;=0,AD15&lt;=1),"PEMELIHARAAN RUTIN",IF(AND(AD15&gt;1.001,AD15&lt;=2),"PEMELIHARAAN BERKALA",IF(AND(AD15&gt;2.001,AD15&lt;=3),"PEMELIHARAAN REHABILITASI",IF(AND(AD15&gt;3.001),"PERGANTIAN JEMBATAN",0))))</f>
        <v>PEMELIHARAAN RUTIN</v>
      </c>
      <c r="AG15" s="16" t="s">
        <v>1461</v>
      </c>
    </row>
    <row r="16" spans="2:33" ht="15" x14ac:dyDescent="0.3">
      <c r="B16" s="17">
        <f t="shared" ref="B16:B80" si="1">B15+1</f>
        <v>3</v>
      </c>
      <c r="C16" s="25" t="s">
        <v>1465</v>
      </c>
      <c r="D16" s="27" t="s">
        <v>1472</v>
      </c>
      <c r="E16" s="27" t="s">
        <v>1611</v>
      </c>
      <c r="F16" s="1" t="s">
        <v>1613</v>
      </c>
      <c r="G16" s="27" t="s">
        <v>1807</v>
      </c>
      <c r="H16" s="4" t="s">
        <v>1809</v>
      </c>
      <c r="I16" s="20">
        <v>6.5</v>
      </c>
      <c r="J16" s="20">
        <v>4.5999999999999996</v>
      </c>
      <c r="K16" s="19">
        <v>1</v>
      </c>
      <c r="L16" s="17"/>
      <c r="M16" s="17"/>
      <c r="N16" s="17"/>
      <c r="O16" s="17" t="s">
        <v>1914</v>
      </c>
      <c r="P16" s="17" t="s">
        <v>1909</v>
      </c>
      <c r="Q16" s="17">
        <v>1</v>
      </c>
      <c r="R16" s="17" t="s">
        <v>1909</v>
      </c>
      <c r="S16" s="17" t="s">
        <v>1913</v>
      </c>
      <c r="T16" s="17">
        <v>1</v>
      </c>
      <c r="U16" s="17" t="s">
        <v>1908</v>
      </c>
      <c r="V16" s="17" t="s">
        <v>1909</v>
      </c>
      <c r="W16" s="17">
        <v>2</v>
      </c>
      <c r="X16" s="17" t="s">
        <v>1911</v>
      </c>
      <c r="Y16" s="17" t="s">
        <v>1910</v>
      </c>
      <c r="Z16" s="17">
        <v>1</v>
      </c>
      <c r="AA16" s="17" t="s">
        <v>1908</v>
      </c>
      <c r="AB16" s="17" t="s">
        <v>1910</v>
      </c>
      <c r="AC16" s="17">
        <v>1</v>
      </c>
      <c r="AD16" s="19">
        <f t="shared" ref="AD16:AD78" si="2">AVERAGE(Q16,T16,W16,Z16,AC16)</f>
        <v>1.2</v>
      </c>
      <c r="AE16" s="17" t="str">
        <f>IF(AND(AD16&gt;=0,AD16&lt;=1),"BAIK",IF(AND(AD16&gt;1.001,AD16&lt;=2),"SEDANG",IF(AND(AD16&gt;2.001,AD16&lt;=3),"RUSAK RINGAN",IF(AND(AD16&gt;3.001,AD16&lt;=4),"RUSAK BERAT",IF(AND(AD16&gt;=4.001),RUNTUH)))))</f>
        <v>SEDANG</v>
      </c>
      <c r="AF16" s="18" t="str">
        <f t="shared" si="0"/>
        <v>PEMELIHARAAN BERKALA</v>
      </c>
    </row>
    <row r="17" spans="2:32" ht="15" x14ac:dyDescent="0.3">
      <c r="B17" s="17">
        <f t="shared" si="1"/>
        <v>4</v>
      </c>
      <c r="C17" s="25" t="s">
        <v>1466</v>
      </c>
      <c r="D17" s="27" t="s">
        <v>1927</v>
      </c>
      <c r="E17" s="27" t="s">
        <v>1611</v>
      </c>
      <c r="F17" s="1" t="s">
        <v>1612</v>
      </c>
      <c r="G17" s="27" t="s">
        <v>1807</v>
      </c>
      <c r="H17" s="4" t="s">
        <v>1808</v>
      </c>
      <c r="I17" s="20"/>
      <c r="J17" s="20"/>
      <c r="K17" s="19">
        <v>1</v>
      </c>
      <c r="L17" s="17"/>
      <c r="M17" s="17"/>
      <c r="N17" s="17"/>
      <c r="O17" s="17" t="s">
        <v>1914</v>
      </c>
      <c r="P17" s="17" t="s">
        <v>1909</v>
      </c>
      <c r="Q17" s="17">
        <v>1</v>
      </c>
      <c r="R17" s="17" t="s">
        <v>1909</v>
      </c>
      <c r="S17" s="17" t="s">
        <v>1913</v>
      </c>
      <c r="T17" s="17">
        <v>1</v>
      </c>
      <c r="U17" s="17" t="s">
        <v>1908</v>
      </c>
      <c r="V17" s="17" t="s">
        <v>1909</v>
      </c>
      <c r="W17" s="17">
        <v>3</v>
      </c>
      <c r="X17" s="17" t="s">
        <v>1911</v>
      </c>
      <c r="Y17" s="17" t="s">
        <v>1910</v>
      </c>
      <c r="Z17" s="17">
        <v>1</v>
      </c>
      <c r="AA17" s="17" t="s">
        <v>1908</v>
      </c>
      <c r="AB17" s="17" t="s">
        <v>1912</v>
      </c>
      <c r="AC17" s="17">
        <v>1</v>
      </c>
      <c r="AD17" s="17">
        <f t="shared" si="2"/>
        <v>1.4</v>
      </c>
      <c r="AE17" s="17" t="str">
        <f>IF(AND(AD17&gt;=0,AD17&lt;=1),"BAIK",IF(AND(AD17&gt;1.001,AD17&lt;=2),"SEDANG",IF(AND(AD17&gt;2.001,AD17&lt;=3),"RUSAK RINGAN",IF(AND(AD17&gt;3.001,AD17&lt;=4),"RUSAK BERAT",IF(AND(AD17&gt;=4.001),RUNTUH)))))</f>
        <v>SEDANG</v>
      </c>
      <c r="AF17" s="18" t="str">
        <f t="shared" si="0"/>
        <v>PEMELIHARAAN BERKALA</v>
      </c>
    </row>
    <row r="18" spans="2:32" ht="15" x14ac:dyDescent="0.3">
      <c r="B18" s="17">
        <f t="shared" si="1"/>
        <v>5</v>
      </c>
      <c r="C18" s="25" t="s">
        <v>1467</v>
      </c>
      <c r="D18" s="27" t="s">
        <v>1473</v>
      </c>
      <c r="E18" s="27" t="s">
        <v>1615</v>
      </c>
      <c r="F18" s="1" t="s">
        <v>1616</v>
      </c>
      <c r="G18" s="27" t="s">
        <v>1807</v>
      </c>
      <c r="H18" s="4" t="s">
        <v>1810</v>
      </c>
      <c r="I18" s="20"/>
      <c r="J18" s="20"/>
      <c r="K18" s="19">
        <v>2</v>
      </c>
      <c r="L18" s="17"/>
      <c r="M18" s="17"/>
      <c r="N18" s="17"/>
      <c r="O18" s="17" t="s">
        <v>1915</v>
      </c>
      <c r="P18" s="17" t="s">
        <v>1909</v>
      </c>
      <c r="Q18" s="17">
        <v>1</v>
      </c>
      <c r="R18" s="17" t="s">
        <v>1909</v>
      </c>
      <c r="S18" s="17" t="s">
        <v>1913</v>
      </c>
      <c r="T18" s="17">
        <v>1</v>
      </c>
      <c r="U18" s="17" t="s">
        <v>1908</v>
      </c>
      <c r="V18" s="17" t="s">
        <v>1909</v>
      </c>
      <c r="W18" s="17">
        <v>1</v>
      </c>
      <c r="X18" s="17" t="s">
        <v>1911</v>
      </c>
      <c r="Y18" s="17" t="s">
        <v>1910</v>
      </c>
      <c r="Z18" s="17">
        <v>1</v>
      </c>
      <c r="AA18" s="17" t="s">
        <v>1908</v>
      </c>
      <c r="AB18" s="17" t="s">
        <v>1910</v>
      </c>
      <c r="AC18" s="17">
        <v>1</v>
      </c>
      <c r="AD18" s="17">
        <f>AVERAGE(Q18,T18,W18,Z18,AC18)</f>
        <v>1</v>
      </c>
      <c r="AE18" s="17" t="str">
        <f>IF(AND(AD18&gt;=0,AD18&lt;=1),"BAIK",IF(AND(AD18&gt;1.001,AD18&lt;=2),"SEDANG",IF(AND(AD18&gt;2.001,AD18&lt;=3),"RUSAK RINGAN",IF(AND(AD18&gt;3.001,AD18&lt;=4),"RUSAK BERAT",IF(AND(AD18&gt;=4.001),RUNTUH)))))</f>
        <v>BAIK</v>
      </c>
      <c r="AF18" s="18" t="str">
        <f t="shared" si="0"/>
        <v>PEMELIHARAAN RUTIN</v>
      </c>
    </row>
    <row r="19" spans="2:32" ht="15" x14ac:dyDescent="0.3">
      <c r="B19" s="17">
        <f t="shared" si="1"/>
        <v>6</v>
      </c>
      <c r="C19" s="25" t="s">
        <v>1468</v>
      </c>
      <c r="D19" s="27" t="s">
        <v>1474</v>
      </c>
      <c r="E19" s="27" t="s">
        <v>1617</v>
      </c>
      <c r="F19" s="1" t="s">
        <v>1618</v>
      </c>
      <c r="G19" s="27" t="s">
        <v>1811</v>
      </c>
      <c r="H19" s="4" t="s">
        <v>1812</v>
      </c>
      <c r="I19" s="20"/>
      <c r="J19" s="20"/>
      <c r="K19" s="19">
        <v>1</v>
      </c>
      <c r="L19" s="17"/>
      <c r="M19" s="17"/>
      <c r="N19" s="17"/>
      <c r="O19" s="17" t="s">
        <v>1915</v>
      </c>
      <c r="P19" s="17" t="s">
        <v>1909</v>
      </c>
      <c r="Q19" s="17">
        <v>1</v>
      </c>
      <c r="R19" s="17" t="s">
        <v>1909</v>
      </c>
      <c r="S19" s="17" t="s">
        <v>1913</v>
      </c>
      <c r="T19" s="17">
        <v>1</v>
      </c>
      <c r="U19" s="17" t="s">
        <v>1908</v>
      </c>
      <c r="V19" s="17" t="s">
        <v>1909</v>
      </c>
      <c r="W19" s="17">
        <v>1</v>
      </c>
      <c r="X19" s="17" t="s">
        <v>1911</v>
      </c>
      <c r="Y19" s="17" t="s">
        <v>1910</v>
      </c>
      <c r="Z19" s="17">
        <v>1</v>
      </c>
      <c r="AA19" s="17" t="s">
        <v>1908</v>
      </c>
      <c r="AB19" s="17" t="s">
        <v>1910</v>
      </c>
      <c r="AC19" s="17">
        <v>1</v>
      </c>
      <c r="AD19" s="17">
        <f t="shared" si="2"/>
        <v>1</v>
      </c>
      <c r="AE19" s="17" t="str">
        <f>IF(AND(AD19&gt;=0,AD19&lt;=1),"BAIK",IF(AND(AD19&gt;1.001,AD19&lt;=2),"SEDANG",IF(AND(AD19&gt;2.001,AD19&lt;=3),"RUSAK RINGAN",IF(AND(AD19&gt;3.001,AD19&lt;=4),"RUSAK BERAT",IF(AND(AD19&gt;=4.001),RUNTUH)))))</f>
        <v>BAIK</v>
      </c>
      <c r="AF19" s="18" t="str">
        <f t="shared" si="0"/>
        <v>PEMELIHARAAN RUTIN</v>
      </c>
    </row>
    <row r="20" spans="2:32" ht="15" x14ac:dyDescent="0.3">
      <c r="B20" s="17">
        <f t="shared" si="1"/>
        <v>7</v>
      </c>
      <c r="C20" s="25" t="s">
        <v>1469</v>
      </c>
      <c r="D20" s="27" t="s">
        <v>1475</v>
      </c>
      <c r="E20" s="27" t="s">
        <v>1619</v>
      </c>
      <c r="F20" s="1" t="s">
        <v>1620</v>
      </c>
      <c r="G20" s="27" t="s">
        <v>1811</v>
      </c>
      <c r="H20" s="4" t="s">
        <v>1813</v>
      </c>
      <c r="I20" s="20"/>
      <c r="J20" s="20"/>
      <c r="K20" s="19">
        <v>1</v>
      </c>
      <c r="L20" s="17"/>
      <c r="M20" s="17"/>
      <c r="N20" s="17"/>
      <c r="O20" s="17" t="s">
        <v>1914</v>
      </c>
      <c r="P20" s="17" t="s">
        <v>1909</v>
      </c>
      <c r="Q20" s="17">
        <v>1</v>
      </c>
      <c r="R20" s="17" t="s">
        <v>1909</v>
      </c>
      <c r="S20" s="17" t="s">
        <v>1909</v>
      </c>
      <c r="T20" s="17">
        <v>1</v>
      </c>
      <c r="U20" s="17" t="s">
        <v>1908</v>
      </c>
      <c r="V20" s="17" t="s">
        <v>1909</v>
      </c>
      <c r="W20" s="17">
        <v>3</v>
      </c>
      <c r="X20" s="17" t="s">
        <v>1911</v>
      </c>
      <c r="Y20" s="17" t="s">
        <v>1910</v>
      </c>
      <c r="Z20" s="17">
        <v>1</v>
      </c>
      <c r="AA20" s="17" t="s">
        <v>1908</v>
      </c>
      <c r="AB20" s="17" t="s">
        <v>1912</v>
      </c>
      <c r="AC20" s="17">
        <v>1</v>
      </c>
      <c r="AD20" s="17">
        <f t="shared" si="2"/>
        <v>1.4</v>
      </c>
      <c r="AE20" s="17" t="str">
        <f>IF(AND(AD20&gt;=0,AD20&lt;=1),"BAIK",IF(AND(AD20&gt;1.001,AD20&lt;=2),"SEDANG",IF(AND(AD20&gt;2.001,AD20&lt;=3),"RUSAK RINGAN",IF(AND(AD20&gt;3.001,AD20&lt;=4),"RUSAK BERAT",IF(AND(AD20&gt;=4.001),RUNTUH)))))</f>
        <v>SEDANG</v>
      </c>
      <c r="AF20" s="18" t="str">
        <f t="shared" si="0"/>
        <v>PEMELIHARAAN BERKALA</v>
      </c>
    </row>
    <row r="21" spans="2:32" ht="15" x14ac:dyDescent="0.3">
      <c r="B21" s="17">
        <f t="shared" si="1"/>
        <v>8</v>
      </c>
      <c r="C21" s="26">
        <v>24001135001</v>
      </c>
      <c r="D21" s="27" t="s">
        <v>1476</v>
      </c>
      <c r="E21" s="27" t="s">
        <v>1621</v>
      </c>
      <c r="F21" s="1" t="s">
        <v>1622</v>
      </c>
      <c r="G21" s="27" t="s">
        <v>1811</v>
      </c>
      <c r="H21" s="4" t="s">
        <v>1814</v>
      </c>
      <c r="I21" s="20"/>
      <c r="J21" s="20"/>
      <c r="K21" s="19">
        <v>2</v>
      </c>
      <c r="L21" s="17"/>
      <c r="M21" s="17"/>
      <c r="N21" s="17"/>
      <c r="O21" s="17" t="s">
        <v>1915</v>
      </c>
      <c r="P21" s="17" t="s">
        <v>1909</v>
      </c>
      <c r="Q21" s="17">
        <v>1</v>
      </c>
      <c r="R21" s="17" t="s">
        <v>1909</v>
      </c>
      <c r="S21" s="17" t="s">
        <v>1913</v>
      </c>
      <c r="T21" s="17">
        <v>1</v>
      </c>
      <c r="U21" s="17" t="s">
        <v>1908</v>
      </c>
      <c r="V21" s="17" t="s">
        <v>1909</v>
      </c>
      <c r="W21" s="17">
        <v>1</v>
      </c>
      <c r="X21" s="17" t="s">
        <v>1911</v>
      </c>
      <c r="Y21" s="17" t="s">
        <v>1910</v>
      </c>
      <c r="Z21" s="17">
        <v>1</v>
      </c>
      <c r="AA21" s="17" t="s">
        <v>1908</v>
      </c>
      <c r="AB21" s="17" t="s">
        <v>1910</v>
      </c>
      <c r="AC21" s="17">
        <v>1</v>
      </c>
      <c r="AD21" s="17">
        <f t="shared" si="2"/>
        <v>1</v>
      </c>
      <c r="AE21" s="17" t="str">
        <f>IF(AND(AD21&gt;=0,AD21&lt;=1),"BAIK",IF(AND(AD21&gt;1.001,AD21&lt;=2),"SEDANG",IF(AND(AD21&gt;2.001,AD21&lt;=3),"RUSAK RINGAN",IF(AND(AD21&gt;3.001,AD21&lt;=4),"RUSAK BERAT",IF(AND(AD21&gt;=4.001),RUNTUH)))))</f>
        <v>BAIK</v>
      </c>
      <c r="AF21" s="18" t="str">
        <f t="shared" si="0"/>
        <v>PEMELIHARAAN RUTIN</v>
      </c>
    </row>
    <row r="22" spans="2:32" ht="15" x14ac:dyDescent="0.3">
      <c r="B22" s="17">
        <f t="shared" si="1"/>
        <v>9</v>
      </c>
      <c r="C22" s="26">
        <v>24002001</v>
      </c>
      <c r="D22" s="27" t="s">
        <v>1477</v>
      </c>
      <c r="E22" s="27" t="s">
        <v>1623</v>
      </c>
      <c r="F22" s="1" t="s">
        <v>1624</v>
      </c>
      <c r="G22" s="4" t="s">
        <v>1815</v>
      </c>
      <c r="H22" s="4" t="s">
        <v>1816</v>
      </c>
      <c r="I22" s="20"/>
      <c r="J22" s="20"/>
      <c r="K22" s="19">
        <v>1</v>
      </c>
      <c r="L22" s="17"/>
      <c r="M22" s="17"/>
      <c r="N22" s="17"/>
      <c r="O22" s="17" t="s">
        <v>1914</v>
      </c>
      <c r="P22" s="17" t="s">
        <v>1909</v>
      </c>
      <c r="Q22" s="17">
        <v>1</v>
      </c>
      <c r="R22" s="17" t="s">
        <v>1909</v>
      </c>
      <c r="S22" s="17" t="s">
        <v>1913</v>
      </c>
      <c r="T22" s="17">
        <v>1</v>
      </c>
      <c r="U22" s="17" t="s">
        <v>1908</v>
      </c>
      <c r="V22" s="17" t="s">
        <v>1909</v>
      </c>
      <c r="W22" s="17">
        <v>3</v>
      </c>
      <c r="X22" s="17" t="s">
        <v>1911</v>
      </c>
      <c r="Y22" s="17" t="s">
        <v>1910</v>
      </c>
      <c r="Z22" s="17">
        <v>1</v>
      </c>
      <c r="AA22" s="17" t="s">
        <v>1908</v>
      </c>
      <c r="AB22" s="17" t="s">
        <v>1910</v>
      </c>
      <c r="AC22" s="17">
        <v>1</v>
      </c>
      <c r="AD22" s="17">
        <f t="shared" si="2"/>
        <v>1.4</v>
      </c>
      <c r="AE22" s="17" t="str">
        <f>IF(AND(AD22&gt;=0,AD22&lt;=1),"BAIK",IF(AND(AD22&gt;1.001,AD22&lt;=2),"SEDANG",IF(AND(AD22&gt;2.001,AD22&lt;=3),"RUSAK RINGAN",IF(AND(AD22&gt;3.001,AD22&lt;=4),"RUSAK BERAT",IF(AND(AD22&gt;=4.001),RUNTUH)))))</f>
        <v>SEDANG</v>
      </c>
      <c r="AF22" s="18" t="str">
        <f t="shared" si="0"/>
        <v>PEMELIHARAAN BERKALA</v>
      </c>
    </row>
    <row r="23" spans="2:32" ht="15" x14ac:dyDescent="0.3">
      <c r="B23" s="17">
        <f t="shared" si="1"/>
        <v>10</v>
      </c>
      <c r="C23" s="26">
        <v>24002002</v>
      </c>
      <c r="D23" s="27" t="s">
        <v>1478</v>
      </c>
      <c r="E23" s="27" t="s">
        <v>1623</v>
      </c>
      <c r="F23" s="1" t="s">
        <v>1625</v>
      </c>
      <c r="G23" s="4" t="s">
        <v>1815</v>
      </c>
      <c r="H23" s="4" t="s">
        <v>1817</v>
      </c>
      <c r="I23" s="20"/>
      <c r="J23" s="20"/>
      <c r="K23" s="19">
        <v>1</v>
      </c>
      <c r="L23" s="17"/>
      <c r="M23" s="17"/>
      <c r="N23" s="17"/>
      <c r="O23" s="17" t="s">
        <v>1914</v>
      </c>
      <c r="P23" s="17" t="s">
        <v>1909</v>
      </c>
      <c r="Q23" s="17">
        <v>1</v>
      </c>
      <c r="R23" s="17" t="s">
        <v>1909</v>
      </c>
      <c r="S23" s="17" t="s">
        <v>1913</v>
      </c>
      <c r="T23" s="17">
        <v>1</v>
      </c>
      <c r="U23" s="17" t="s">
        <v>1908</v>
      </c>
      <c r="V23" s="17" t="s">
        <v>1909</v>
      </c>
      <c r="W23" s="17">
        <v>2</v>
      </c>
      <c r="X23" s="17" t="s">
        <v>1911</v>
      </c>
      <c r="Y23" s="17" t="s">
        <v>1910</v>
      </c>
      <c r="Z23" s="17">
        <v>1</v>
      </c>
      <c r="AA23" s="17" t="s">
        <v>1908</v>
      </c>
      <c r="AB23" s="17" t="s">
        <v>1910</v>
      </c>
      <c r="AC23" s="17">
        <v>1</v>
      </c>
      <c r="AD23" s="17">
        <f t="shared" si="2"/>
        <v>1.2</v>
      </c>
      <c r="AE23" s="17" t="str">
        <f>IF(AND(AD23&gt;=0,AD23&lt;=1),"BAIK",IF(AND(AD23&gt;1.001,AD23&lt;=2),"SEDANG",IF(AND(AD23&gt;2.001,AD23&lt;=3),"RUSAK RINGAN",IF(AND(AD23&gt;3.001,AD23&lt;=4),"RUSAK BERAT",IF(AND(AD23&gt;=4.001),RUNTUH)))))</f>
        <v>SEDANG</v>
      </c>
      <c r="AF23" s="18" t="str">
        <f t="shared" si="0"/>
        <v>PEMELIHARAAN BERKALA</v>
      </c>
    </row>
    <row r="24" spans="2:32" ht="15" x14ac:dyDescent="0.3">
      <c r="B24" s="17">
        <f t="shared" si="1"/>
        <v>11</v>
      </c>
      <c r="C24" s="26">
        <v>24002003</v>
      </c>
      <c r="D24" s="27" t="s">
        <v>1479</v>
      </c>
      <c r="E24" s="27" t="s">
        <v>1623</v>
      </c>
      <c r="F24" s="1" t="s">
        <v>1626</v>
      </c>
      <c r="G24" s="4" t="s">
        <v>1815</v>
      </c>
      <c r="H24" s="4" t="s">
        <v>1817</v>
      </c>
      <c r="I24" s="20">
        <v>20.3</v>
      </c>
      <c r="J24" s="20">
        <v>4</v>
      </c>
      <c r="K24" s="19">
        <v>1</v>
      </c>
      <c r="L24" s="17"/>
      <c r="M24" s="17"/>
      <c r="N24" s="17"/>
      <c r="O24" s="17" t="s">
        <v>1908</v>
      </c>
      <c r="P24" s="17" t="s">
        <v>1909</v>
      </c>
      <c r="Q24" s="17">
        <v>5</v>
      </c>
      <c r="R24" s="17" t="s">
        <v>1909</v>
      </c>
      <c r="S24" s="17" t="s">
        <v>1914</v>
      </c>
      <c r="T24" s="17">
        <v>5</v>
      </c>
      <c r="U24" s="17" t="s">
        <v>1914</v>
      </c>
      <c r="V24" s="17" t="s">
        <v>1914</v>
      </c>
      <c r="W24" s="17">
        <v>5</v>
      </c>
      <c r="X24" s="17" t="s">
        <v>1911</v>
      </c>
      <c r="Y24" s="17" t="s">
        <v>1910</v>
      </c>
      <c r="Z24" s="17">
        <v>5</v>
      </c>
      <c r="AA24" s="17" t="s">
        <v>1908</v>
      </c>
      <c r="AB24" s="17" t="s">
        <v>1910</v>
      </c>
      <c r="AC24" s="17">
        <v>4</v>
      </c>
      <c r="AD24" s="19">
        <f>AVERAGE(Q24,T24,W24,Z24,AC24)</f>
        <v>4.8</v>
      </c>
      <c r="AE24" s="17" t="e">
        <f>IF(AND(AD24&gt;=0,AD24&lt;=1),"BAIK",IF(AND(AD24&gt;1.001,AD24&lt;=2),"SEDANG",IF(AND(AD24&gt;2.001,AD24&lt;=3),"RUSAK RINGAN",IF(AND(AD24&gt;3.001,AD24&lt;=4),"RUSAK BERAT",IF(AND(AD24&gt;=4.001),RUNTUH)))))</f>
        <v>#NAME?</v>
      </c>
      <c r="AF24" s="18" t="str">
        <f t="shared" si="0"/>
        <v>PERGANTIAN JEMBATAN</v>
      </c>
    </row>
    <row r="25" spans="2:32" ht="15" x14ac:dyDescent="0.3">
      <c r="B25" s="17">
        <f t="shared" si="1"/>
        <v>12</v>
      </c>
      <c r="C25" s="26">
        <v>24002004</v>
      </c>
      <c r="D25" s="27" t="s">
        <v>1480</v>
      </c>
      <c r="E25" s="27" t="s">
        <v>1623</v>
      </c>
      <c r="F25" s="1" t="s">
        <v>1627</v>
      </c>
      <c r="G25" s="4" t="s">
        <v>1815</v>
      </c>
      <c r="H25" s="4" t="s">
        <v>1817</v>
      </c>
      <c r="I25" s="20"/>
      <c r="J25" s="20"/>
      <c r="K25" s="19">
        <v>1</v>
      </c>
      <c r="L25" s="17"/>
      <c r="M25" s="17"/>
      <c r="N25" s="17"/>
      <c r="O25" s="17" t="s">
        <v>1908</v>
      </c>
      <c r="P25" s="17" t="s">
        <v>1909</v>
      </c>
      <c r="Q25" s="17">
        <v>1</v>
      </c>
      <c r="R25" s="17" t="s">
        <v>1909</v>
      </c>
      <c r="S25" s="17" t="s">
        <v>1909</v>
      </c>
      <c r="T25" s="17">
        <v>1</v>
      </c>
      <c r="U25" s="17" t="s">
        <v>1909</v>
      </c>
      <c r="V25" s="17" t="s">
        <v>1909</v>
      </c>
      <c r="W25" s="17">
        <v>3</v>
      </c>
      <c r="X25" s="17" t="s">
        <v>1911</v>
      </c>
      <c r="Y25" s="17" t="s">
        <v>1910</v>
      </c>
      <c r="Z25" s="17">
        <v>2</v>
      </c>
      <c r="AA25" s="17" t="s">
        <v>1908</v>
      </c>
      <c r="AB25" s="17" t="s">
        <v>1912</v>
      </c>
      <c r="AC25" s="17">
        <v>2</v>
      </c>
      <c r="AD25" s="17">
        <f t="shared" si="2"/>
        <v>1.8</v>
      </c>
      <c r="AE25" s="17" t="str">
        <f>IF(AND(AD25&gt;=0,AD25&lt;=1),"BAIK",IF(AND(AD25&gt;1.001,AD25&lt;=2),"SEDANG",IF(AND(AD25&gt;2.001,AD25&lt;=3),"RUSAK RINGAN",IF(AND(AD25&gt;3.001,AD25&lt;=4),"RUSAK BERAT",IF(AND(AD25&gt;=4.001),RUNTUH)))))</f>
        <v>SEDANG</v>
      </c>
      <c r="AF25" s="18" t="str">
        <f t="shared" si="0"/>
        <v>PEMELIHARAAN BERKALA</v>
      </c>
    </row>
    <row r="26" spans="2:32" ht="15" x14ac:dyDescent="0.3">
      <c r="B26" s="17">
        <f t="shared" si="1"/>
        <v>13</v>
      </c>
      <c r="C26" s="26">
        <v>24003001</v>
      </c>
      <c r="D26" s="27" t="s">
        <v>1481</v>
      </c>
      <c r="E26" s="27" t="s">
        <v>1628</v>
      </c>
      <c r="F26" s="1" t="s">
        <v>1629</v>
      </c>
      <c r="G26" s="4" t="s">
        <v>1815</v>
      </c>
      <c r="H26" s="4" t="s">
        <v>1818</v>
      </c>
      <c r="I26" s="20">
        <v>10</v>
      </c>
      <c r="J26" s="20">
        <v>4.2</v>
      </c>
      <c r="K26" s="19">
        <v>1</v>
      </c>
      <c r="L26" s="17"/>
      <c r="M26" s="17"/>
      <c r="N26" s="17"/>
      <c r="O26" s="17" t="s">
        <v>1910</v>
      </c>
      <c r="P26" s="17" t="s">
        <v>1908</v>
      </c>
      <c r="Q26" s="17">
        <v>1</v>
      </c>
      <c r="R26" s="17" t="s">
        <v>1909</v>
      </c>
      <c r="S26" s="17" t="s">
        <v>1913</v>
      </c>
      <c r="T26" s="17">
        <v>1</v>
      </c>
      <c r="U26" s="17" t="s">
        <v>1908</v>
      </c>
      <c r="V26" s="17" t="s">
        <v>1921</v>
      </c>
      <c r="W26" s="17">
        <v>3</v>
      </c>
      <c r="X26" s="17" t="s">
        <v>1911</v>
      </c>
      <c r="Y26" s="17" t="s">
        <v>1910</v>
      </c>
      <c r="Z26" s="17">
        <v>1</v>
      </c>
      <c r="AA26" s="17" t="s">
        <v>1908</v>
      </c>
      <c r="AB26" s="17" t="s">
        <v>1910</v>
      </c>
      <c r="AC26" s="17">
        <v>1</v>
      </c>
      <c r="AD26" s="20">
        <f t="shared" si="2"/>
        <v>1.4</v>
      </c>
      <c r="AE26" s="17" t="str">
        <f>IF(AND(AD26&gt;=0,AD26&lt;=1),"BAIK",IF(AND(AD26&gt;1.001,AD26&lt;=2),"SEDANG",IF(AND(AD26&gt;2.001,AD26&lt;=3),"RUSAK RINGAN",IF(AND(AD26&gt;3.001,AD26&lt;=4),"RUSAK BERAT",IF(AND(AD26&gt;=4.001),RUNTUH)))))</f>
        <v>SEDANG</v>
      </c>
      <c r="AF26" s="18" t="str">
        <f t="shared" si="0"/>
        <v>PEMELIHARAAN BERKALA</v>
      </c>
    </row>
    <row r="27" spans="2:32" ht="15" x14ac:dyDescent="0.3">
      <c r="B27" s="17">
        <f t="shared" si="1"/>
        <v>14</v>
      </c>
      <c r="C27" s="26">
        <v>24003002</v>
      </c>
      <c r="D27" s="27" t="s">
        <v>1482</v>
      </c>
      <c r="E27" s="27" t="s">
        <v>1628</v>
      </c>
      <c r="F27" s="1" t="s">
        <v>1630</v>
      </c>
      <c r="G27" s="4" t="s">
        <v>1815</v>
      </c>
      <c r="H27" s="4" t="s">
        <v>1818</v>
      </c>
      <c r="I27" s="20">
        <v>7.2</v>
      </c>
      <c r="J27" s="20">
        <v>5.6</v>
      </c>
      <c r="K27" s="19">
        <v>1</v>
      </c>
      <c r="L27" s="17"/>
      <c r="M27" s="17"/>
      <c r="N27" s="17"/>
      <c r="O27" s="17" t="s">
        <v>1910</v>
      </c>
      <c r="P27" s="17" t="s">
        <v>1908</v>
      </c>
      <c r="Q27" s="17">
        <v>1</v>
      </c>
      <c r="R27" s="17" t="s">
        <v>1909</v>
      </c>
      <c r="S27" s="17" t="s">
        <v>1913</v>
      </c>
      <c r="T27" s="17">
        <v>1</v>
      </c>
      <c r="U27" s="17" t="s">
        <v>1908</v>
      </c>
      <c r="V27" s="17" t="s">
        <v>1909</v>
      </c>
      <c r="W27" s="17">
        <v>2</v>
      </c>
      <c r="X27" s="17" t="s">
        <v>1911</v>
      </c>
      <c r="Y27" s="17" t="s">
        <v>1910</v>
      </c>
      <c r="Z27" s="17">
        <v>1</v>
      </c>
      <c r="AA27" s="17" t="s">
        <v>1908</v>
      </c>
      <c r="AB27" s="17" t="s">
        <v>1910</v>
      </c>
      <c r="AC27" s="17">
        <v>1</v>
      </c>
      <c r="AD27" s="20">
        <f t="shared" si="2"/>
        <v>1.2</v>
      </c>
      <c r="AE27" s="17" t="str">
        <f>IF(AND(AD27&gt;=0,AD27&lt;=1),"BAIK",IF(AND(AD27&gt;1.001,AD27&lt;=2),"SEDANG",IF(AND(AD27&gt;2.001,AD27&lt;=3),"RUSAK RINGAN",IF(AND(AD27&gt;3.001,AD27&lt;=4),"RUSAK BERAT",IF(AND(AD27&gt;=4.001),RUNTUH)))))</f>
        <v>SEDANG</v>
      </c>
      <c r="AF27" s="18" t="str">
        <f t="shared" si="0"/>
        <v>PEMELIHARAAN BERKALA</v>
      </c>
    </row>
    <row r="28" spans="2:32" ht="15" x14ac:dyDescent="0.3">
      <c r="B28" s="17">
        <f t="shared" si="1"/>
        <v>15</v>
      </c>
      <c r="C28" s="26">
        <v>24003003</v>
      </c>
      <c r="D28" s="27" t="s">
        <v>1483</v>
      </c>
      <c r="E28" s="27" t="s">
        <v>1628</v>
      </c>
      <c r="F28" s="1" t="s">
        <v>1631</v>
      </c>
      <c r="G28" s="4" t="s">
        <v>1815</v>
      </c>
      <c r="H28" s="4" t="s">
        <v>1818</v>
      </c>
      <c r="I28" s="20"/>
      <c r="J28" s="20"/>
      <c r="K28" s="19">
        <v>1</v>
      </c>
      <c r="L28" s="17"/>
      <c r="M28" s="17"/>
      <c r="N28" s="17"/>
      <c r="O28" s="17" t="s">
        <v>1910</v>
      </c>
      <c r="P28" s="17" t="s">
        <v>1908</v>
      </c>
      <c r="Q28" s="17">
        <v>1</v>
      </c>
      <c r="R28" s="17" t="s">
        <v>1909</v>
      </c>
      <c r="S28" s="17" t="s">
        <v>1913</v>
      </c>
      <c r="T28" s="17">
        <v>1</v>
      </c>
      <c r="U28" s="17" t="s">
        <v>1908</v>
      </c>
      <c r="V28" s="17" t="s">
        <v>1909</v>
      </c>
      <c r="W28" s="17">
        <v>1</v>
      </c>
      <c r="X28" s="17" t="s">
        <v>1911</v>
      </c>
      <c r="Y28" s="17" t="s">
        <v>1910</v>
      </c>
      <c r="Z28" s="17">
        <v>1</v>
      </c>
      <c r="AA28" s="17" t="s">
        <v>1908</v>
      </c>
      <c r="AB28" s="17" t="s">
        <v>1910</v>
      </c>
      <c r="AC28" s="17">
        <v>1</v>
      </c>
      <c r="AD28" s="17">
        <f t="shared" si="2"/>
        <v>1</v>
      </c>
      <c r="AE28" s="17" t="str">
        <f>IF(AND(AD28&gt;=0,AD28&lt;=1),"BAIK",IF(AND(AD28&gt;1.001,AD28&lt;=2),"SEDANG",IF(AND(AD28&gt;2.001,AD28&lt;=3),"RUSAK RINGAN",IF(AND(AD28&gt;3.001,AD28&lt;=4),"RUSAK BERAT",IF(AND(AD28&gt;=4.001),RUNTUH)))))</f>
        <v>BAIK</v>
      </c>
      <c r="AF28" s="18" t="str">
        <f t="shared" si="0"/>
        <v>PEMELIHARAAN RUTIN</v>
      </c>
    </row>
    <row r="29" spans="2:32" ht="15" x14ac:dyDescent="0.3">
      <c r="B29" s="17">
        <f t="shared" si="1"/>
        <v>16</v>
      </c>
      <c r="C29" s="26">
        <v>24003004</v>
      </c>
      <c r="D29" s="27" t="s">
        <v>1484</v>
      </c>
      <c r="E29" s="27" t="s">
        <v>1628</v>
      </c>
      <c r="F29" s="1" t="s">
        <v>1632</v>
      </c>
      <c r="G29" s="4" t="s">
        <v>1815</v>
      </c>
      <c r="H29" s="4" t="s">
        <v>1818</v>
      </c>
      <c r="I29" s="20">
        <v>10.8</v>
      </c>
      <c r="J29" s="20">
        <v>5.7</v>
      </c>
      <c r="K29" s="19">
        <v>1</v>
      </c>
      <c r="L29" s="17"/>
      <c r="M29" s="17"/>
      <c r="N29" s="17"/>
      <c r="O29" s="17" t="s">
        <v>1910</v>
      </c>
      <c r="P29" s="17" t="s">
        <v>1908</v>
      </c>
      <c r="Q29" s="17">
        <v>1</v>
      </c>
      <c r="R29" s="17" t="s">
        <v>1909</v>
      </c>
      <c r="S29" s="17" t="s">
        <v>1913</v>
      </c>
      <c r="T29" s="17">
        <v>1</v>
      </c>
      <c r="U29" s="17" t="s">
        <v>1908</v>
      </c>
      <c r="V29" s="17" t="s">
        <v>1909</v>
      </c>
      <c r="W29" s="17">
        <v>1</v>
      </c>
      <c r="X29" s="17" t="s">
        <v>1911</v>
      </c>
      <c r="Y29" s="17" t="s">
        <v>1910</v>
      </c>
      <c r="Z29" s="17">
        <v>2</v>
      </c>
      <c r="AA29" s="17" t="s">
        <v>1908</v>
      </c>
      <c r="AB29" s="17" t="s">
        <v>1910</v>
      </c>
      <c r="AC29" s="17">
        <v>2</v>
      </c>
      <c r="AD29" s="20">
        <f t="shared" si="2"/>
        <v>1.4</v>
      </c>
      <c r="AE29" s="17" t="str">
        <f>IF(AND(AD29&gt;=0,AD29&lt;=1),"BAIK",IF(AND(AD29&gt;1.001,AD29&lt;=2),"SEDANG",IF(AND(AD29&gt;2.001,AD29&lt;=3),"RUSAK RINGAN",IF(AND(AD29&gt;3.001,AD29&lt;=4),"RUSAK BERAT",IF(AND(AD29&gt;=4.001),RUNTUH)))))</f>
        <v>SEDANG</v>
      </c>
      <c r="AF29" s="18" t="str">
        <f t="shared" si="0"/>
        <v>PEMELIHARAAN BERKALA</v>
      </c>
    </row>
    <row r="30" spans="2:32" ht="15" x14ac:dyDescent="0.3">
      <c r="B30" s="17">
        <f t="shared" si="1"/>
        <v>17</v>
      </c>
      <c r="C30" s="26">
        <v>24003005</v>
      </c>
      <c r="D30" s="27" t="s">
        <v>1485</v>
      </c>
      <c r="E30" s="27" t="s">
        <v>1628</v>
      </c>
      <c r="F30" s="1" t="s">
        <v>1633</v>
      </c>
      <c r="G30" s="4" t="s">
        <v>1819</v>
      </c>
      <c r="H30" s="4" t="s">
        <v>1820</v>
      </c>
      <c r="I30" s="20"/>
      <c r="J30" s="20"/>
      <c r="K30" s="19">
        <v>1</v>
      </c>
      <c r="L30" s="17"/>
      <c r="M30" s="17"/>
      <c r="N30" s="17"/>
      <c r="O30" s="17" t="s">
        <v>1910</v>
      </c>
      <c r="P30" s="17" t="s">
        <v>1908</v>
      </c>
      <c r="Q30" s="17">
        <v>2</v>
      </c>
      <c r="R30" s="17" t="s">
        <v>1909</v>
      </c>
      <c r="S30" s="17" t="s">
        <v>1913</v>
      </c>
      <c r="T30" s="17">
        <v>2</v>
      </c>
      <c r="U30" s="17" t="s">
        <v>1908</v>
      </c>
      <c r="V30" s="17" t="s">
        <v>1909</v>
      </c>
      <c r="W30" s="17">
        <v>1</v>
      </c>
      <c r="X30" s="17" t="s">
        <v>1911</v>
      </c>
      <c r="Y30" s="17" t="s">
        <v>1910</v>
      </c>
      <c r="Z30" s="17">
        <v>1</v>
      </c>
      <c r="AA30" s="17" t="s">
        <v>1908</v>
      </c>
      <c r="AB30" s="17" t="s">
        <v>1910</v>
      </c>
      <c r="AC30" s="17">
        <v>1</v>
      </c>
      <c r="AD30" s="17">
        <f t="shared" si="2"/>
        <v>1.4</v>
      </c>
      <c r="AE30" s="17" t="str">
        <f>IF(AND(AD30&gt;=0,AD30&lt;=1),"BAIK",IF(AND(AD30&gt;1.001,AD30&lt;=2),"SEDANG",IF(AND(AD30&gt;2.001,AD30&lt;=3),"RUSAK RINGAN",IF(AND(AD30&gt;3.001,AD30&lt;=4),"RUSAK BERAT",IF(AND(AD30&gt;=4.001),RUNTUH)))))</f>
        <v>SEDANG</v>
      </c>
      <c r="AF30" s="18" t="str">
        <f t="shared" si="0"/>
        <v>PEMELIHARAAN BERKALA</v>
      </c>
    </row>
    <row r="31" spans="2:32" ht="15" x14ac:dyDescent="0.3">
      <c r="B31" s="17">
        <f t="shared" si="1"/>
        <v>18</v>
      </c>
      <c r="C31" s="26">
        <v>24003006</v>
      </c>
      <c r="D31" s="27" t="s">
        <v>1486</v>
      </c>
      <c r="E31" s="27" t="s">
        <v>1628</v>
      </c>
      <c r="F31" s="1" t="s">
        <v>1634</v>
      </c>
      <c r="G31" s="4" t="s">
        <v>1819</v>
      </c>
      <c r="H31" s="4" t="s">
        <v>1820</v>
      </c>
      <c r="I31" s="20"/>
      <c r="J31" s="20"/>
      <c r="K31" s="19">
        <v>1</v>
      </c>
      <c r="L31" s="17"/>
      <c r="M31" s="17"/>
      <c r="N31" s="17"/>
      <c r="O31" s="17" t="s">
        <v>1910</v>
      </c>
      <c r="P31" s="17" t="s">
        <v>1908</v>
      </c>
      <c r="Q31" s="17">
        <v>2</v>
      </c>
      <c r="R31" s="17" t="s">
        <v>1909</v>
      </c>
      <c r="S31" s="17" t="s">
        <v>1919</v>
      </c>
      <c r="T31" s="17">
        <v>2</v>
      </c>
      <c r="U31" s="17" t="s">
        <v>1908</v>
      </c>
      <c r="V31" s="17" t="s">
        <v>1909</v>
      </c>
      <c r="W31" s="17">
        <v>3</v>
      </c>
      <c r="X31" s="17" t="s">
        <v>1911</v>
      </c>
      <c r="Y31" s="17" t="s">
        <v>1910</v>
      </c>
      <c r="Z31" s="17">
        <v>1</v>
      </c>
      <c r="AA31" s="17" t="s">
        <v>1908</v>
      </c>
      <c r="AB31" s="17" t="s">
        <v>1910</v>
      </c>
      <c r="AC31" s="17">
        <v>2</v>
      </c>
      <c r="AD31" s="17">
        <f t="shared" si="2"/>
        <v>2</v>
      </c>
      <c r="AE31" s="17" t="str">
        <f>IF(AND(AD31&gt;=0,AD31&lt;=1),"BAIK",IF(AND(AD31&gt;1.001,AD31&lt;=2),"SEDANG",IF(AND(AD31&gt;2.001,AD31&lt;=3),"RUSAK RINGAN",IF(AND(AD31&gt;3.001,AD31&lt;=4),"RUSAK BERAT",IF(AND(AD31&gt;=4.001),RUNTUH)))))</f>
        <v>SEDANG</v>
      </c>
      <c r="AF31" s="18" t="str">
        <f t="shared" si="0"/>
        <v>PEMELIHARAAN BERKALA</v>
      </c>
    </row>
    <row r="32" spans="2:32" ht="12.6" customHeight="1" x14ac:dyDescent="0.3">
      <c r="B32" s="17">
        <f t="shared" si="1"/>
        <v>19</v>
      </c>
      <c r="C32" s="26">
        <v>24004001</v>
      </c>
      <c r="D32" s="27" t="s">
        <v>1487</v>
      </c>
      <c r="E32" s="27" t="s">
        <v>1635</v>
      </c>
      <c r="F32" s="1" t="s">
        <v>1636</v>
      </c>
      <c r="G32" s="4" t="s">
        <v>1815</v>
      </c>
      <c r="H32" s="4" t="s">
        <v>1821</v>
      </c>
      <c r="I32" s="20">
        <v>17.8</v>
      </c>
      <c r="J32" s="20">
        <v>5.7</v>
      </c>
      <c r="K32" s="19">
        <v>1</v>
      </c>
      <c r="L32" s="17"/>
      <c r="M32" s="17"/>
      <c r="N32" s="17"/>
      <c r="O32" s="17" t="s">
        <v>1915</v>
      </c>
      <c r="P32" s="17" t="s">
        <v>1909</v>
      </c>
      <c r="Q32" s="17">
        <v>1</v>
      </c>
      <c r="R32" s="17" t="s">
        <v>1909</v>
      </c>
      <c r="S32" s="17" t="s">
        <v>1913</v>
      </c>
      <c r="T32" s="17">
        <v>1</v>
      </c>
      <c r="U32" s="17" t="s">
        <v>1908</v>
      </c>
      <c r="V32" s="17" t="s">
        <v>1909</v>
      </c>
      <c r="W32" s="17">
        <v>2</v>
      </c>
      <c r="X32" s="17" t="s">
        <v>1911</v>
      </c>
      <c r="Y32" s="17" t="s">
        <v>1910</v>
      </c>
      <c r="Z32" s="17">
        <v>2</v>
      </c>
      <c r="AA32" s="17" t="s">
        <v>1908</v>
      </c>
      <c r="AB32" s="17" t="s">
        <v>1910</v>
      </c>
      <c r="AC32" s="17">
        <v>2</v>
      </c>
      <c r="AD32" s="19">
        <f t="shared" si="2"/>
        <v>1.6</v>
      </c>
      <c r="AE32" s="17" t="str">
        <f>IF(AND(AD32&gt;=0,AD32&lt;=1),"BAIK",IF(AND(AD32&gt;1.001,AD32&lt;=2),"SEDANG",IF(AND(AD32&gt;2.001,AD32&lt;=3),"RUSAK RINGAN",IF(AND(AD32&gt;3.001,AD32&lt;=4),"RUSAK BERAT",IF(AND(AD32&gt;=4.001),RUNTUH)))))</f>
        <v>SEDANG</v>
      </c>
      <c r="AF32" s="18" t="str">
        <f t="shared" si="0"/>
        <v>PEMELIHARAAN BERKALA</v>
      </c>
    </row>
    <row r="33" spans="2:32" ht="15" x14ac:dyDescent="0.3">
      <c r="B33" s="17">
        <f t="shared" si="1"/>
        <v>20</v>
      </c>
      <c r="C33" s="26">
        <v>24004002</v>
      </c>
      <c r="D33" s="27" t="s">
        <v>1488</v>
      </c>
      <c r="E33" s="27" t="s">
        <v>1635</v>
      </c>
      <c r="F33" s="1" t="s">
        <v>1637</v>
      </c>
      <c r="G33" s="4" t="s">
        <v>1815</v>
      </c>
      <c r="H33" s="4" t="s">
        <v>1821</v>
      </c>
      <c r="I33" s="20">
        <v>17</v>
      </c>
      <c r="J33" s="20">
        <v>5.7</v>
      </c>
      <c r="K33" s="19">
        <v>1</v>
      </c>
      <c r="L33" s="17"/>
      <c r="M33" s="17"/>
      <c r="N33" s="17"/>
      <c r="O33" s="17" t="s">
        <v>1915</v>
      </c>
      <c r="P33" s="17" t="s">
        <v>1909</v>
      </c>
      <c r="Q33" s="17">
        <v>1</v>
      </c>
      <c r="R33" s="17" t="s">
        <v>1909</v>
      </c>
      <c r="S33" s="17" t="s">
        <v>1913</v>
      </c>
      <c r="T33" s="17">
        <v>1</v>
      </c>
      <c r="U33" s="17" t="s">
        <v>1908</v>
      </c>
      <c r="V33" s="17" t="s">
        <v>1909</v>
      </c>
      <c r="W33" s="17">
        <v>2</v>
      </c>
      <c r="X33" s="17" t="s">
        <v>1911</v>
      </c>
      <c r="Y33" s="17" t="s">
        <v>1910</v>
      </c>
      <c r="Z33" s="17">
        <v>1</v>
      </c>
      <c r="AA33" s="17" t="s">
        <v>1908</v>
      </c>
      <c r="AB33" s="17" t="s">
        <v>1910</v>
      </c>
      <c r="AC33" s="17">
        <v>1</v>
      </c>
      <c r="AD33" s="17">
        <f>AVERAGE(Q33,T33,W33,Z33,AC33)</f>
        <v>1.2</v>
      </c>
      <c r="AE33" s="17" t="str">
        <f>IF(AND(AD33&gt;=0,AD33&lt;=1),"BAIK",IF(AND(AD33&gt;1.001,AD33&lt;=2),"SEDANG",IF(AND(AD33&gt;2.001,AD33&lt;=3),"RUSAK RINGAN",IF(AND(AD33&gt;3.001,AD33&lt;=4),"RUSAK BERAT",IF(AND(AD33&gt;=4.001),RUNTUH)))))</f>
        <v>SEDANG</v>
      </c>
      <c r="AF33" s="18" t="str">
        <f t="shared" si="0"/>
        <v>PEMELIHARAAN BERKALA</v>
      </c>
    </row>
    <row r="34" spans="2:32" ht="15" x14ac:dyDescent="0.3">
      <c r="B34" s="17">
        <f t="shared" si="1"/>
        <v>21</v>
      </c>
      <c r="C34" s="26">
        <v>24005001</v>
      </c>
      <c r="D34" s="27" t="s">
        <v>1489</v>
      </c>
      <c r="E34" s="27" t="s">
        <v>1638</v>
      </c>
      <c r="F34" s="1" t="s">
        <v>1639</v>
      </c>
      <c r="G34" s="4" t="s">
        <v>1822</v>
      </c>
      <c r="H34" s="4" t="s">
        <v>1823</v>
      </c>
      <c r="I34" s="20"/>
      <c r="J34" s="20"/>
      <c r="K34" s="19">
        <v>1</v>
      </c>
      <c r="L34" s="17"/>
      <c r="M34" s="17"/>
      <c r="N34" s="17"/>
      <c r="O34" s="17" t="s">
        <v>1915</v>
      </c>
      <c r="P34" s="17" t="s">
        <v>1909</v>
      </c>
      <c r="Q34" s="17">
        <v>1</v>
      </c>
      <c r="R34" s="17" t="s">
        <v>1909</v>
      </c>
      <c r="S34" s="17" t="s">
        <v>1913</v>
      </c>
      <c r="T34" s="17">
        <v>1</v>
      </c>
      <c r="U34" s="17" t="s">
        <v>1908</v>
      </c>
      <c r="V34" s="17" t="s">
        <v>1909</v>
      </c>
      <c r="W34" s="17">
        <v>1</v>
      </c>
      <c r="X34" s="17" t="s">
        <v>1911</v>
      </c>
      <c r="Y34" s="17" t="s">
        <v>1910</v>
      </c>
      <c r="Z34" s="17">
        <v>1</v>
      </c>
      <c r="AA34" s="17" t="s">
        <v>1908</v>
      </c>
      <c r="AB34" s="17" t="s">
        <v>1910</v>
      </c>
      <c r="AC34" s="17">
        <v>1</v>
      </c>
      <c r="AD34" s="17">
        <f t="shared" si="2"/>
        <v>1</v>
      </c>
      <c r="AE34" s="17" t="str">
        <f>IF(AND(AD34&gt;=0,AD34&lt;=1),"BAIK",IF(AND(AD34&gt;1.001,AD34&lt;=2),"SEDANG",IF(AND(AD34&gt;2.001,AD34&lt;=3),"RUSAK RINGAN",IF(AND(AD34&gt;3.001,AD34&lt;=4),"RUSAK BERAT",IF(AND(AD34&gt;=4.001),RUNTUH)))))</f>
        <v>BAIK</v>
      </c>
      <c r="AF34" s="18" t="str">
        <f t="shared" si="0"/>
        <v>PEMELIHARAAN RUTIN</v>
      </c>
    </row>
    <row r="35" spans="2:32" ht="15" x14ac:dyDescent="0.3">
      <c r="B35" s="17">
        <f t="shared" si="1"/>
        <v>22</v>
      </c>
      <c r="C35" s="26">
        <v>24006001</v>
      </c>
      <c r="D35" s="27" t="s">
        <v>1490</v>
      </c>
      <c r="E35" s="27" t="s">
        <v>1640</v>
      </c>
      <c r="F35" s="1" t="s">
        <v>1641</v>
      </c>
      <c r="G35" s="4" t="s">
        <v>1822</v>
      </c>
      <c r="H35" s="4" t="s">
        <v>1823</v>
      </c>
      <c r="I35" s="20">
        <v>20</v>
      </c>
      <c r="J35" s="20">
        <v>6</v>
      </c>
      <c r="K35" s="19">
        <v>1</v>
      </c>
      <c r="L35" s="17"/>
      <c r="M35" s="17"/>
      <c r="N35" s="17"/>
      <c r="O35" s="17" t="s">
        <v>1915</v>
      </c>
      <c r="P35" s="17" t="s">
        <v>1909</v>
      </c>
      <c r="Q35" s="17">
        <v>1</v>
      </c>
      <c r="R35" s="17" t="s">
        <v>1909</v>
      </c>
      <c r="S35" s="17" t="s">
        <v>1919</v>
      </c>
      <c r="T35" s="17">
        <v>2</v>
      </c>
      <c r="U35" s="17" t="s">
        <v>1908</v>
      </c>
      <c r="V35" s="17" t="s">
        <v>1909</v>
      </c>
      <c r="W35" s="17">
        <v>3</v>
      </c>
      <c r="X35" s="17" t="s">
        <v>1911</v>
      </c>
      <c r="Y35" s="17" t="s">
        <v>1910</v>
      </c>
      <c r="Z35" s="17">
        <v>1</v>
      </c>
      <c r="AA35" s="17" t="s">
        <v>1908</v>
      </c>
      <c r="AB35" s="17" t="s">
        <v>1910</v>
      </c>
      <c r="AC35" s="17">
        <v>1</v>
      </c>
      <c r="AD35" s="17">
        <f t="shared" si="2"/>
        <v>1.6</v>
      </c>
      <c r="AE35" s="17" t="str">
        <f>IF(AND(AD35&gt;=0,AD35&lt;=1),"BAIK",IF(AND(AD35&gt;1.001,AD35&lt;=2),"SEDANG",IF(AND(AD35&gt;2.001,AD35&lt;=3),"RUSAK RINGAN",IF(AND(AD35&gt;3.001,AD35&lt;=4),"RUSAK BERAT",IF(AND(AD35&gt;=4.001),RUNTUH)))))</f>
        <v>SEDANG</v>
      </c>
      <c r="AF35" s="18" t="str">
        <f t="shared" si="0"/>
        <v>PEMELIHARAAN BERKALA</v>
      </c>
    </row>
    <row r="36" spans="2:32" ht="15" x14ac:dyDescent="0.3">
      <c r="B36" s="17">
        <f t="shared" si="1"/>
        <v>23</v>
      </c>
      <c r="C36" s="26">
        <v>24006002</v>
      </c>
      <c r="D36" s="27" t="s">
        <v>1491</v>
      </c>
      <c r="E36" s="27" t="s">
        <v>1640</v>
      </c>
      <c r="F36" s="1" t="s">
        <v>1642</v>
      </c>
      <c r="G36" s="4" t="s">
        <v>1822</v>
      </c>
      <c r="H36" s="4" t="s">
        <v>1824</v>
      </c>
      <c r="I36" s="20">
        <v>17</v>
      </c>
      <c r="J36" s="20">
        <v>5.7</v>
      </c>
      <c r="K36" s="19">
        <v>1</v>
      </c>
      <c r="L36" s="17"/>
      <c r="M36" s="17"/>
      <c r="N36" s="17"/>
      <c r="O36" s="17" t="s">
        <v>1915</v>
      </c>
      <c r="P36" s="17" t="s">
        <v>1909</v>
      </c>
      <c r="Q36" s="17">
        <v>1</v>
      </c>
      <c r="R36" s="17" t="s">
        <v>1909</v>
      </c>
      <c r="S36" s="17" t="s">
        <v>1913</v>
      </c>
      <c r="T36" s="17">
        <v>1</v>
      </c>
      <c r="U36" s="17" t="s">
        <v>1908</v>
      </c>
      <c r="V36" s="17" t="s">
        <v>1909</v>
      </c>
      <c r="W36" s="17">
        <v>1</v>
      </c>
      <c r="X36" s="17" t="s">
        <v>1911</v>
      </c>
      <c r="Y36" s="17" t="s">
        <v>1910</v>
      </c>
      <c r="Z36" s="17">
        <v>2</v>
      </c>
      <c r="AA36" s="17" t="s">
        <v>1908</v>
      </c>
      <c r="AB36" s="17" t="s">
        <v>1910</v>
      </c>
      <c r="AC36" s="17">
        <v>1</v>
      </c>
      <c r="AD36" s="17">
        <f t="shared" si="2"/>
        <v>1.2</v>
      </c>
      <c r="AE36" s="17" t="str">
        <f>IF(AND(AD36&gt;=0,AD36&lt;=1),"BAIK",IF(AND(AD36&gt;1.001,AD36&lt;=2),"SEDANG",IF(AND(AD36&gt;2.001,AD36&lt;=3),"RUSAK RINGAN",IF(AND(AD36&gt;3.001,AD36&lt;=4),"RUSAK BERAT",IF(AND(AD36&gt;=4.001),RUNTUH)))))</f>
        <v>SEDANG</v>
      </c>
      <c r="AF36" s="18" t="str">
        <f t="shared" si="0"/>
        <v>PEMELIHARAAN BERKALA</v>
      </c>
    </row>
    <row r="37" spans="2:32" ht="15" x14ac:dyDescent="0.3">
      <c r="B37" s="17">
        <f t="shared" si="1"/>
        <v>24</v>
      </c>
      <c r="C37" s="26">
        <v>24006003</v>
      </c>
      <c r="D37" s="27" t="s">
        <v>1492</v>
      </c>
      <c r="E37" s="27" t="s">
        <v>1640</v>
      </c>
      <c r="F37" s="1" t="s">
        <v>1643</v>
      </c>
      <c r="G37" s="4" t="s">
        <v>1822</v>
      </c>
      <c r="H37" s="4" t="s">
        <v>1823</v>
      </c>
      <c r="I37" s="20"/>
      <c r="J37" s="20"/>
      <c r="K37" s="19">
        <v>1</v>
      </c>
      <c r="L37" s="17"/>
      <c r="M37" s="17"/>
      <c r="N37" s="17"/>
      <c r="O37" s="17" t="s">
        <v>1915</v>
      </c>
      <c r="P37" s="17" t="s">
        <v>1909</v>
      </c>
      <c r="Q37" s="17">
        <v>5</v>
      </c>
      <c r="R37" s="17" t="s">
        <v>1909</v>
      </c>
      <c r="S37" s="17" t="s">
        <v>1913</v>
      </c>
      <c r="T37" s="17">
        <v>5</v>
      </c>
      <c r="U37" s="17" t="s">
        <v>1908</v>
      </c>
      <c r="V37" s="17" t="s">
        <v>1909</v>
      </c>
      <c r="W37" s="17">
        <v>5</v>
      </c>
      <c r="X37" s="17" t="s">
        <v>1911</v>
      </c>
      <c r="Y37" s="17" t="s">
        <v>1910</v>
      </c>
      <c r="Z37" s="17">
        <v>5</v>
      </c>
      <c r="AA37" s="17" t="s">
        <v>1908</v>
      </c>
      <c r="AB37" s="17" t="s">
        <v>1910</v>
      </c>
      <c r="AC37" s="17">
        <v>5</v>
      </c>
      <c r="AD37" s="17">
        <f t="shared" si="2"/>
        <v>5</v>
      </c>
      <c r="AE37" s="17" t="e">
        <f>IF(AND(AD37&gt;=0,AD37&lt;=1),"BAIK",IF(AND(AD37&gt;1.001,AD37&lt;=2),"SEDANG",IF(AND(AD37&gt;2.001,AD37&lt;=3),"RUSAK RINGAN",IF(AND(AD37&gt;3.001,AD37&lt;=4),"RUSAK BERAT",IF(AND(AD37&gt;=4.001),RUNTUH)))))</f>
        <v>#NAME?</v>
      </c>
      <c r="AF37" s="18" t="str">
        <f t="shared" si="0"/>
        <v>PERGANTIAN JEMBATAN</v>
      </c>
    </row>
    <row r="38" spans="2:32" ht="15" x14ac:dyDescent="0.3">
      <c r="B38" s="17">
        <f t="shared" si="1"/>
        <v>25</v>
      </c>
      <c r="C38" s="26">
        <v>24007001</v>
      </c>
      <c r="D38" s="27" t="s">
        <v>1493</v>
      </c>
      <c r="E38" s="27" t="s">
        <v>1644</v>
      </c>
      <c r="F38" s="1" t="s">
        <v>1645</v>
      </c>
      <c r="G38" s="4" t="s">
        <v>1822</v>
      </c>
      <c r="H38" s="4" t="s">
        <v>1825</v>
      </c>
      <c r="I38" s="20"/>
      <c r="J38" s="20"/>
      <c r="K38" s="19">
        <v>1</v>
      </c>
      <c r="L38" s="17"/>
      <c r="M38" s="17"/>
      <c r="N38" s="17"/>
      <c r="O38" s="17" t="s">
        <v>1915</v>
      </c>
      <c r="P38" s="17" t="s">
        <v>1909</v>
      </c>
      <c r="Q38" s="17">
        <v>1</v>
      </c>
      <c r="R38" s="17" t="s">
        <v>1909</v>
      </c>
      <c r="S38" s="17" t="s">
        <v>1909</v>
      </c>
      <c r="T38" s="17">
        <v>2</v>
      </c>
      <c r="U38" s="17" t="s">
        <v>1908</v>
      </c>
      <c r="V38" s="17" t="s">
        <v>1909</v>
      </c>
      <c r="W38" s="17">
        <v>1</v>
      </c>
      <c r="X38" s="17" t="s">
        <v>1911</v>
      </c>
      <c r="Y38" s="17" t="s">
        <v>1910</v>
      </c>
      <c r="Z38" s="17">
        <v>2</v>
      </c>
      <c r="AA38" s="17" t="s">
        <v>1908</v>
      </c>
      <c r="AB38" s="17" t="s">
        <v>1910</v>
      </c>
      <c r="AC38" s="17">
        <v>2</v>
      </c>
      <c r="AD38" s="17">
        <f t="shared" si="2"/>
        <v>1.6</v>
      </c>
      <c r="AE38" s="17" t="str">
        <f>IF(AND(AD38&gt;=0,AD38&lt;=1),"BAIK",IF(AND(AD38&gt;1.001,AD38&lt;=2),"SEDANG",IF(AND(AD38&gt;2.001,AD38&lt;=3),"RUSAK RINGAN",IF(AND(AD38&gt;3.001,AD38&lt;=4),"RUSAK BERAT",IF(AND(AD38&gt;=4.001),RUNTUH)))))</f>
        <v>SEDANG</v>
      </c>
      <c r="AF38" s="18" t="str">
        <f t="shared" si="0"/>
        <v>PEMELIHARAAN BERKALA</v>
      </c>
    </row>
    <row r="39" spans="2:32" ht="15" x14ac:dyDescent="0.3">
      <c r="B39" s="17">
        <f t="shared" si="1"/>
        <v>26</v>
      </c>
      <c r="C39" s="26">
        <v>24010001</v>
      </c>
      <c r="D39" s="27" t="s">
        <v>1494</v>
      </c>
      <c r="E39" s="27" t="s">
        <v>1646</v>
      </c>
      <c r="F39" s="1" t="s">
        <v>1647</v>
      </c>
      <c r="G39" s="4" t="s">
        <v>1826</v>
      </c>
      <c r="H39" s="4" t="s">
        <v>1827</v>
      </c>
      <c r="I39" s="20">
        <v>10.6</v>
      </c>
      <c r="J39" s="20">
        <v>5.3</v>
      </c>
      <c r="K39" s="19">
        <v>1</v>
      </c>
      <c r="L39" s="17"/>
      <c r="M39" s="17"/>
      <c r="N39" s="17"/>
      <c r="O39" s="17" t="s">
        <v>1915</v>
      </c>
      <c r="P39" s="17" t="s">
        <v>1909</v>
      </c>
      <c r="Q39" s="17">
        <v>1</v>
      </c>
      <c r="R39" s="17" t="s">
        <v>1909</v>
      </c>
      <c r="S39" s="17" t="s">
        <v>1909</v>
      </c>
      <c r="T39" s="17">
        <v>0</v>
      </c>
      <c r="U39" s="17" t="s">
        <v>1908</v>
      </c>
      <c r="V39" s="17" t="s">
        <v>1909</v>
      </c>
      <c r="W39" s="17">
        <v>1</v>
      </c>
      <c r="X39" s="17" t="s">
        <v>1911</v>
      </c>
      <c r="Y39" s="17" t="s">
        <v>1910</v>
      </c>
      <c r="Z39" s="17">
        <v>1</v>
      </c>
      <c r="AA39" s="17" t="s">
        <v>1908</v>
      </c>
      <c r="AB39" s="17" t="s">
        <v>1910</v>
      </c>
      <c r="AC39" s="17">
        <v>1</v>
      </c>
      <c r="AD39" s="17">
        <f t="shared" si="2"/>
        <v>0.8</v>
      </c>
      <c r="AE39" s="17" t="str">
        <f>IF(AND(AD39&gt;=0,AD39&lt;=1),"BAIK",IF(AND(AD39&gt;1.001,AD39&lt;=2),"SEDANG",IF(AND(AD39&gt;2.001,AD39&lt;=3),"RUSAK RINGAN",IF(AND(AD39&gt;3.001,AD39&lt;=4),"RUSAK BERAT",IF(AND(AD39&gt;=4.001),RUNTUH)))))</f>
        <v>BAIK</v>
      </c>
      <c r="AF39" s="18" t="str">
        <f t="shared" si="0"/>
        <v>PEMELIHARAAN RUTIN</v>
      </c>
    </row>
    <row r="40" spans="2:32" ht="15" x14ac:dyDescent="0.3">
      <c r="B40" s="17">
        <f t="shared" si="1"/>
        <v>27</v>
      </c>
      <c r="C40" s="26">
        <v>24012001</v>
      </c>
      <c r="D40" s="27" t="s">
        <v>1495</v>
      </c>
      <c r="E40" s="27" t="s">
        <v>1648</v>
      </c>
      <c r="F40" s="1" t="s">
        <v>1649</v>
      </c>
      <c r="G40" s="4" t="s">
        <v>1828</v>
      </c>
      <c r="H40" s="4" t="s">
        <v>1829</v>
      </c>
      <c r="I40" s="20"/>
      <c r="J40" s="20"/>
      <c r="K40" s="19">
        <v>1</v>
      </c>
      <c r="L40" s="17"/>
      <c r="M40" s="17"/>
      <c r="N40" s="17"/>
      <c r="O40" s="17" t="s">
        <v>1914</v>
      </c>
      <c r="P40" s="17" t="s">
        <v>1909</v>
      </c>
      <c r="Q40" s="17">
        <v>2</v>
      </c>
      <c r="R40" s="17" t="s">
        <v>1909</v>
      </c>
      <c r="S40" s="17" t="s">
        <v>1909</v>
      </c>
      <c r="T40" s="17">
        <v>2</v>
      </c>
      <c r="U40" s="17" t="s">
        <v>1908</v>
      </c>
      <c r="V40" s="17" t="s">
        <v>1909</v>
      </c>
      <c r="W40" s="17">
        <v>2</v>
      </c>
      <c r="X40" s="17" t="s">
        <v>1911</v>
      </c>
      <c r="Y40" s="17" t="s">
        <v>1910</v>
      </c>
      <c r="Z40" s="17">
        <v>1</v>
      </c>
      <c r="AA40" s="17" t="s">
        <v>1908</v>
      </c>
      <c r="AB40" s="17" t="s">
        <v>1910</v>
      </c>
      <c r="AC40" s="17">
        <v>1</v>
      </c>
      <c r="AD40" s="17">
        <f t="shared" si="2"/>
        <v>1.6</v>
      </c>
      <c r="AE40" s="17" t="str">
        <f>IF(AND(AD40&gt;=0,AD40&lt;=1),"BAIK",IF(AND(AD40&gt;1.001,AD40&lt;=2),"SEDANG",IF(AND(AD40&gt;2.001,AD40&lt;=3),"RUSAK RINGAN",IF(AND(AD40&gt;3.001,AD40&lt;=4),"RUSAK BERAT",IF(AND(AD40&gt;=4.001),RUNTUH)))))</f>
        <v>SEDANG</v>
      </c>
      <c r="AF40" s="18" t="str">
        <f t="shared" si="0"/>
        <v>PEMELIHARAAN BERKALA</v>
      </c>
    </row>
    <row r="41" spans="2:32" ht="15" x14ac:dyDescent="0.3">
      <c r="B41" s="17">
        <f t="shared" si="1"/>
        <v>28</v>
      </c>
      <c r="C41" s="26">
        <v>24012002</v>
      </c>
      <c r="D41" s="27" t="s">
        <v>1496</v>
      </c>
      <c r="E41" s="27" t="s">
        <v>1648</v>
      </c>
      <c r="F41" s="1" t="s">
        <v>1650</v>
      </c>
      <c r="G41" s="4" t="s">
        <v>1828</v>
      </c>
      <c r="H41" s="4" t="s">
        <v>1829</v>
      </c>
      <c r="I41" s="20">
        <v>10.7</v>
      </c>
      <c r="J41" s="20">
        <v>5.6</v>
      </c>
      <c r="K41" s="19">
        <v>1</v>
      </c>
      <c r="L41" s="17"/>
      <c r="M41" s="17"/>
      <c r="N41" s="17"/>
      <c r="O41" s="17" t="s">
        <v>1910</v>
      </c>
      <c r="P41" s="17" t="s">
        <v>1909</v>
      </c>
      <c r="Q41" s="17">
        <v>1</v>
      </c>
      <c r="R41" s="17" t="s">
        <v>1909</v>
      </c>
      <c r="S41" s="17" t="s">
        <v>1909</v>
      </c>
      <c r="T41" s="17">
        <v>1</v>
      </c>
      <c r="U41" s="17" t="s">
        <v>1908</v>
      </c>
      <c r="V41" s="17" t="s">
        <v>1909</v>
      </c>
      <c r="W41" s="17">
        <v>3</v>
      </c>
      <c r="X41" s="17" t="s">
        <v>1911</v>
      </c>
      <c r="Y41" s="17" t="s">
        <v>1910</v>
      </c>
      <c r="Z41" s="17">
        <v>3</v>
      </c>
      <c r="AA41" s="17" t="s">
        <v>1908</v>
      </c>
      <c r="AB41" s="17" t="s">
        <v>1910</v>
      </c>
      <c r="AC41" s="17">
        <v>4</v>
      </c>
      <c r="AD41" s="17">
        <f t="shared" si="2"/>
        <v>2.4</v>
      </c>
      <c r="AE41" s="17" t="str">
        <f>IF(AND(AD41&gt;=0,AD41&lt;=1),"BAIK",IF(AND(AD41&gt;1.001,AD41&lt;=2),"SEDANG",IF(AND(AD41&gt;2.001,AD41&lt;=3),"RUSAK RINGAN",IF(AND(AD41&gt;3.001,AD41&lt;=4),"RUSAK BERAT",IF(AND(AD41&gt;=4.001),RUNTUH)))))</f>
        <v>RUSAK RINGAN</v>
      </c>
      <c r="AF41" s="18" t="str">
        <f t="shared" si="0"/>
        <v>PEMELIHARAAN REHABILITASI</v>
      </c>
    </row>
    <row r="42" spans="2:32" ht="15" x14ac:dyDescent="0.3">
      <c r="B42" s="17">
        <f t="shared" si="1"/>
        <v>29</v>
      </c>
      <c r="C42" s="26">
        <v>24012003</v>
      </c>
      <c r="D42" s="27" t="s">
        <v>1497</v>
      </c>
      <c r="E42" s="27" t="s">
        <v>1648</v>
      </c>
      <c r="F42" s="1" t="s">
        <v>1651</v>
      </c>
      <c r="G42" s="4" t="s">
        <v>1828</v>
      </c>
      <c r="H42" s="4" t="s">
        <v>1830</v>
      </c>
      <c r="I42" s="20">
        <v>17.5</v>
      </c>
      <c r="J42" s="20">
        <v>5.7</v>
      </c>
      <c r="K42" s="19">
        <v>1</v>
      </c>
      <c r="L42" s="17"/>
      <c r="M42" s="17"/>
      <c r="N42" s="17"/>
      <c r="O42" s="17" t="s">
        <v>1915</v>
      </c>
      <c r="P42" s="17" t="s">
        <v>1909</v>
      </c>
      <c r="Q42" s="17">
        <v>1</v>
      </c>
      <c r="R42" s="17" t="s">
        <v>1909</v>
      </c>
      <c r="S42" s="17" t="s">
        <v>1919</v>
      </c>
      <c r="T42" s="17">
        <v>2</v>
      </c>
      <c r="U42" s="17" t="s">
        <v>1908</v>
      </c>
      <c r="V42" s="17" t="s">
        <v>1909</v>
      </c>
      <c r="W42" s="17">
        <v>3</v>
      </c>
      <c r="X42" s="17" t="s">
        <v>1911</v>
      </c>
      <c r="Y42" s="17" t="s">
        <v>1910</v>
      </c>
      <c r="Z42" s="17">
        <v>2</v>
      </c>
      <c r="AA42" s="17" t="s">
        <v>1908</v>
      </c>
      <c r="AB42" s="17" t="s">
        <v>1910</v>
      </c>
      <c r="AC42" s="17">
        <v>2</v>
      </c>
      <c r="AD42" s="17">
        <f t="shared" si="2"/>
        <v>2</v>
      </c>
      <c r="AE42" s="17" t="str">
        <f>IF(AND(AD42&gt;=0,AD42&lt;=1),"BAIK",IF(AND(AD42&gt;1.001,AD42&lt;=2),"SEDANG",IF(AND(AD42&gt;2.001,AD42&lt;=3),"RUSAK RINGAN",IF(AND(AD42&gt;3.001,AD42&lt;=4),"RUSAK BERAT",IF(AND(AD42&gt;=4.001),RUNTUH)))))</f>
        <v>SEDANG</v>
      </c>
      <c r="AF42" s="18" t="str">
        <f t="shared" si="0"/>
        <v>PEMELIHARAAN BERKALA</v>
      </c>
    </row>
    <row r="43" spans="2:32" ht="15" x14ac:dyDescent="0.3">
      <c r="B43" s="17">
        <f t="shared" si="1"/>
        <v>30</v>
      </c>
      <c r="C43" s="26">
        <v>24012004</v>
      </c>
      <c r="D43" s="27" t="s">
        <v>1498</v>
      </c>
      <c r="E43" s="27" t="s">
        <v>1648</v>
      </c>
      <c r="F43" s="1" t="s">
        <v>1652</v>
      </c>
      <c r="G43" s="4" t="s">
        <v>1828</v>
      </c>
      <c r="H43" s="4" t="s">
        <v>1830</v>
      </c>
      <c r="I43" s="20">
        <v>9.5</v>
      </c>
      <c r="J43" s="20">
        <v>5.7</v>
      </c>
      <c r="K43" s="19">
        <v>1</v>
      </c>
      <c r="L43" s="17"/>
      <c r="M43" s="17"/>
      <c r="N43" s="17"/>
      <c r="O43" s="17" t="s">
        <v>1914</v>
      </c>
      <c r="P43" s="17" t="s">
        <v>1909</v>
      </c>
      <c r="Q43" s="17">
        <v>2</v>
      </c>
      <c r="R43" s="17" t="s">
        <v>1909</v>
      </c>
      <c r="S43" s="17" t="s">
        <v>1909</v>
      </c>
      <c r="T43" s="17">
        <v>1</v>
      </c>
      <c r="U43" s="17" t="s">
        <v>1908</v>
      </c>
      <c r="V43" s="17" t="s">
        <v>1909</v>
      </c>
      <c r="W43" s="17">
        <v>3</v>
      </c>
      <c r="X43" s="17" t="s">
        <v>1911</v>
      </c>
      <c r="Y43" s="17" t="s">
        <v>1910</v>
      </c>
      <c r="Z43" s="17">
        <v>3</v>
      </c>
      <c r="AA43" s="17" t="s">
        <v>1908</v>
      </c>
      <c r="AB43" s="17" t="s">
        <v>1910</v>
      </c>
      <c r="AC43" s="17">
        <v>3</v>
      </c>
      <c r="AD43" s="17">
        <f t="shared" si="2"/>
        <v>2.4</v>
      </c>
      <c r="AE43" s="17" t="str">
        <f>IF(AND(AD43&gt;=0,AD43&lt;=1),"BAIK",IF(AND(AD43&gt;1.001,AD43&lt;=2),"SEDANG",IF(AND(AD43&gt;2.001,AD43&lt;=3),"RUSAK RINGAN",IF(AND(AD43&gt;3.001,AD43&lt;=4),"RUSAK BERAT",IF(AND(AD43&gt;=4.001),RUNTUH)))))</f>
        <v>RUSAK RINGAN</v>
      </c>
      <c r="AF43" s="18" t="str">
        <f t="shared" si="0"/>
        <v>PEMELIHARAAN REHABILITASI</v>
      </c>
    </row>
    <row r="44" spans="2:32" ht="15" x14ac:dyDescent="0.3">
      <c r="B44" s="17">
        <f t="shared" si="1"/>
        <v>31</v>
      </c>
      <c r="C44" s="26">
        <v>24012005</v>
      </c>
      <c r="D44" s="27" t="s">
        <v>1499</v>
      </c>
      <c r="E44" s="27" t="s">
        <v>1648</v>
      </c>
      <c r="F44" s="1" t="s">
        <v>1653</v>
      </c>
      <c r="G44" s="4" t="s">
        <v>1828</v>
      </c>
      <c r="H44" s="4" t="s">
        <v>1831</v>
      </c>
      <c r="I44" s="20">
        <v>10.8</v>
      </c>
      <c r="J44" s="20">
        <v>5.6</v>
      </c>
      <c r="K44" s="19">
        <v>1</v>
      </c>
      <c r="L44" s="17"/>
      <c r="M44" s="17"/>
      <c r="N44" s="17"/>
      <c r="O44" s="17" t="s">
        <v>1910</v>
      </c>
      <c r="P44" s="17" t="s">
        <v>1908</v>
      </c>
      <c r="Q44" s="17">
        <v>1</v>
      </c>
      <c r="R44" s="17" t="s">
        <v>1909</v>
      </c>
      <c r="S44" s="17" t="s">
        <v>1909</v>
      </c>
      <c r="T44" s="17">
        <v>1</v>
      </c>
      <c r="U44" s="17" t="s">
        <v>1908</v>
      </c>
      <c r="V44" s="17" t="s">
        <v>1909</v>
      </c>
      <c r="W44" s="17">
        <v>1</v>
      </c>
      <c r="X44" s="17" t="s">
        <v>1911</v>
      </c>
      <c r="Y44" s="17" t="s">
        <v>1910</v>
      </c>
      <c r="Z44" s="17">
        <v>1</v>
      </c>
      <c r="AA44" s="17" t="s">
        <v>1908</v>
      </c>
      <c r="AB44" s="17" t="s">
        <v>1910</v>
      </c>
      <c r="AC44" s="17">
        <v>1</v>
      </c>
      <c r="AD44" s="17">
        <f t="shared" si="2"/>
        <v>1</v>
      </c>
      <c r="AE44" s="17" t="str">
        <f>IF(AND(AD44&gt;=0,AD44&lt;=1),"BAIK",IF(AND(AD44&gt;1.001,AD44&lt;=2),"SEDANG",IF(AND(AD44&gt;2.001,AD44&lt;=3),"RUSAK RINGAN",IF(AND(AD44&gt;3.001,AD44&lt;=4),"RUSAK BERAT",IF(AND(AD44&gt;=4.001),RUNTUH)))))</f>
        <v>BAIK</v>
      </c>
      <c r="AF44" s="18" t="str">
        <f t="shared" si="0"/>
        <v>PEMELIHARAAN RUTIN</v>
      </c>
    </row>
    <row r="45" spans="2:32" ht="15" x14ac:dyDescent="0.3">
      <c r="B45" s="17">
        <f t="shared" si="1"/>
        <v>32</v>
      </c>
      <c r="C45" s="26">
        <v>24012006</v>
      </c>
      <c r="D45" s="27" t="s">
        <v>1500</v>
      </c>
      <c r="E45" s="27" t="s">
        <v>1648</v>
      </c>
      <c r="F45" s="1" t="s">
        <v>1654</v>
      </c>
      <c r="G45" s="4" t="s">
        <v>1828</v>
      </c>
      <c r="H45" s="4" t="s">
        <v>1831</v>
      </c>
      <c r="I45" s="20">
        <v>17</v>
      </c>
      <c r="J45" s="20">
        <v>5.8</v>
      </c>
      <c r="K45" s="19">
        <v>1</v>
      </c>
      <c r="L45" s="17"/>
      <c r="M45" s="17"/>
      <c r="N45" s="17"/>
      <c r="O45" s="17" t="s">
        <v>1910</v>
      </c>
      <c r="P45" s="17" t="s">
        <v>1908</v>
      </c>
      <c r="Q45" s="17">
        <v>1</v>
      </c>
      <c r="R45" s="17" t="s">
        <v>1909</v>
      </c>
      <c r="S45" s="17" t="s">
        <v>1909</v>
      </c>
      <c r="T45" s="17">
        <v>1</v>
      </c>
      <c r="U45" s="17" t="s">
        <v>1908</v>
      </c>
      <c r="V45" s="17" t="s">
        <v>1909</v>
      </c>
      <c r="W45" s="17">
        <v>1</v>
      </c>
      <c r="X45" s="17" t="s">
        <v>1911</v>
      </c>
      <c r="Y45" s="17" t="s">
        <v>1910</v>
      </c>
      <c r="Z45" s="17">
        <v>1</v>
      </c>
      <c r="AA45" s="17" t="s">
        <v>1908</v>
      </c>
      <c r="AB45" s="17" t="s">
        <v>1910</v>
      </c>
      <c r="AC45" s="17">
        <v>1</v>
      </c>
      <c r="AD45" s="17">
        <f t="shared" si="2"/>
        <v>1</v>
      </c>
      <c r="AE45" s="17" t="str">
        <f>IF(AND(AD45&gt;=0,AD45&lt;=1),"BAIK",IF(AND(AD45&gt;1.001,AD45&lt;=2),"SEDANG",IF(AND(AD45&gt;2.001,AD45&lt;=3),"RUSAK RINGAN",IF(AND(AD45&gt;3.001,AD45&lt;=4),"RUSAK BERAT",IF(AND(AD45&gt;=4.001),RUNTUH)))))</f>
        <v>BAIK</v>
      </c>
      <c r="AF45" s="18" t="str">
        <f t="shared" si="0"/>
        <v>PEMELIHARAAN RUTIN</v>
      </c>
    </row>
    <row r="46" spans="2:32" ht="15" x14ac:dyDescent="0.3">
      <c r="B46" s="17">
        <f t="shared" si="1"/>
        <v>33</v>
      </c>
      <c r="C46" s="26">
        <v>24012007</v>
      </c>
      <c r="D46" s="27" t="s">
        <v>1501</v>
      </c>
      <c r="E46" s="27" t="s">
        <v>1648</v>
      </c>
      <c r="F46" s="1" t="s">
        <v>1655</v>
      </c>
      <c r="G46" s="4" t="s">
        <v>1828</v>
      </c>
      <c r="H46" s="4" t="s">
        <v>1831</v>
      </c>
      <c r="I46" s="20">
        <v>11</v>
      </c>
      <c r="J46" s="20">
        <v>5.6</v>
      </c>
      <c r="K46" s="19">
        <v>1</v>
      </c>
      <c r="L46" s="17"/>
      <c r="M46" s="17"/>
      <c r="N46" s="17"/>
      <c r="O46" s="17" t="s">
        <v>1910</v>
      </c>
      <c r="P46" s="17" t="s">
        <v>1908</v>
      </c>
      <c r="Q46" s="17">
        <v>1</v>
      </c>
      <c r="R46" s="17" t="s">
        <v>1909</v>
      </c>
      <c r="S46" s="17" t="s">
        <v>1913</v>
      </c>
      <c r="T46" s="17">
        <v>1</v>
      </c>
      <c r="U46" s="17" t="s">
        <v>1908</v>
      </c>
      <c r="V46" s="17" t="s">
        <v>1909</v>
      </c>
      <c r="W46" s="17">
        <v>2</v>
      </c>
      <c r="X46" s="17" t="s">
        <v>1911</v>
      </c>
      <c r="Y46" s="17" t="s">
        <v>1910</v>
      </c>
      <c r="Z46" s="17">
        <v>2</v>
      </c>
      <c r="AA46" s="17" t="s">
        <v>1908</v>
      </c>
      <c r="AB46" s="17" t="s">
        <v>1910</v>
      </c>
      <c r="AC46" s="17">
        <v>2</v>
      </c>
      <c r="AD46" s="17">
        <f t="shared" si="2"/>
        <v>1.6</v>
      </c>
      <c r="AE46" s="17" t="str">
        <f>IF(AND(AD46&gt;=0,AD46&lt;=1),"BAIK",IF(AND(AD46&gt;1.001,AD46&lt;=2),"SEDANG",IF(AND(AD46&gt;2.001,AD46&lt;=3),"RUSAK RINGAN",IF(AND(AD46&gt;3.001,AD46&lt;=4),"RUSAK BERAT",IF(AND(AD46&gt;=4.001),RUNTUH)))))</f>
        <v>SEDANG</v>
      </c>
      <c r="AF46" s="18" t="str">
        <f t="shared" si="0"/>
        <v>PEMELIHARAAN BERKALA</v>
      </c>
    </row>
    <row r="47" spans="2:32" ht="15" x14ac:dyDescent="0.3">
      <c r="B47" s="17">
        <f t="shared" si="1"/>
        <v>34</v>
      </c>
      <c r="C47" s="26">
        <v>24012008</v>
      </c>
      <c r="D47" s="27" t="s">
        <v>1502</v>
      </c>
      <c r="E47" s="27" t="s">
        <v>1648</v>
      </c>
      <c r="F47" s="1" t="s">
        <v>1656</v>
      </c>
      <c r="G47" s="4" t="s">
        <v>1828</v>
      </c>
      <c r="H47" s="4" t="s">
        <v>1831</v>
      </c>
      <c r="I47" s="20">
        <v>10.9</v>
      </c>
      <c r="J47" s="20">
        <v>5.6</v>
      </c>
      <c r="K47" s="19">
        <v>1</v>
      </c>
      <c r="L47" s="17"/>
      <c r="M47" s="17"/>
      <c r="N47" s="17"/>
      <c r="O47" s="17" t="s">
        <v>1910</v>
      </c>
      <c r="P47" s="17" t="s">
        <v>1908</v>
      </c>
      <c r="Q47" s="17">
        <v>1</v>
      </c>
      <c r="R47" s="17" t="s">
        <v>1909</v>
      </c>
      <c r="S47" s="17" t="s">
        <v>1909</v>
      </c>
      <c r="T47" s="17">
        <v>2</v>
      </c>
      <c r="U47" s="17" t="s">
        <v>1908</v>
      </c>
      <c r="V47" s="17" t="s">
        <v>1909</v>
      </c>
      <c r="W47" s="17">
        <v>1</v>
      </c>
      <c r="X47" s="17" t="s">
        <v>1911</v>
      </c>
      <c r="Y47" s="17" t="s">
        <v>1910</v>
      </c>
      <c r="Z47" s="17">
        <v>3</v>
      </c>
      <c r="AA47" s="17" t="s">
        <v>1908</v>
      </c>
      <c r="AB47" s="17" t="s">
        <v>1910</v>
      </c>
      <c r="AC47" s="17">
        <v>4</v>
      </c>
      <c r="AD47" s="17">
        <f t="shared" si="2"/>
        <v>2.2000000000000002</v>
      </c>
      <c r="AE47" s="17" t="str">
        <f>IF(AND(AD47&gt;=0,AD47&lt;=1),"BAIK",IF(AND(AD47&gt;1.001,AD47&lt;=2),"SEDANG",IF(AND(AD47&gt;2.001,AD47&lt;=3),"RUSAK RINGAN",IF(AND(AD47&gt;3.001,AD47&lt;=4),"RUSAK BERAT",IF(AND(AD47&gt;=4.001),RUNTUH)))))</f>
        <v>RUSAK RINGAN</v>
      </c>
      <c r="AF47" s="18" t="str">
        <f t="shared" si="0"/>
        <v>PEMELIHARAAN REHABILITASI</v>
      </c>
    </row>
    <row r="48" spans="2:32" ht="15" x14ac:dyDescent="0.3">
      <c r="B48" s="17">
        <f t="shared" si="1"/>
        <v>35</v>
      </c>
      <c r="C48" s="26">
        <v>24012009</v>
      </c>
      <c r="D48" s="27" t="s">
        <v>1503</v>
      </c>
      <c r="E48" s="27" t="s">
        <v>1648</v>
      </c>
      <c r="F48" s="1" t="s">
        <v>1657</v>
      </c>
      <c r="G48" s="4" t="s">
        <v>1828</v>
      </c>
      <c r="H48" s="4" t="s">
        <v>1831</v>
      </c>
      <c r="I48" s="20">
        <v>17</v>
      </c>
      <c r="J48" s="20">
        <v>5.58</v>
      </c>
      <c r="K48" s="19">
        <v>1</v>
      </c>
      <c r="L48" s="17"/>
      <c r="M48" s="17"/>
      <c r="N48" s="17"/>
      <c r="O48" s="17" t="s">
        <v>1910</v>
      </c>
      <c r="P48" s="17" t="s">
        <v>1908</v>
      </c>
      <c r="Q48" s="17">
        <v>1</v>
      </c>
      <c r="R48" s="17" t="s">
        <v>1909</v>
      </c>
      <c r="S48" s="17" t="s">
        <v>1909</v>
      </c>
      <c r="T48" s="17">
        <v>1</v>
      </c>
      <c r="U48" s="17" t="s">
        <v>1908</v>
      </c>
      <c r="V48" s="17" t="s">
        <v>1909</v>
      </c>
      <c r="W48" s="17">
        <v>3</v>
      </c>
      <c r="X48" s="17" t="s">
        <v>1911</v>
      </c>
      <c r="Y48" s="17" t="s">
        <v>1910</v>
      </c>
      <c r="Z48" s="17">
        <v>1</v>
      </c>
      <c r="AA48" s="17" t="s">
        <v>1908</v>
      </c>
      <c r="AB48" s="17" t="s">
        <v>1910</v>
      </c>
      <c r="AC48" s="17">
        <v>2</v>
      </c>
      <c r="AD48" s="17">
        <f t="shared" si="2"/>
        <v>1.6</v>
      </c>
      <c r="AE48" s="17" t="str">
        <f>IF(AND(AD48&gt;=0,AD48&lt;=1),"BAIK",IF(AND(AD48&gt;1.001,AD48&lt;=2),"SEDANG",IF(AND(AD48&gt;2.001,AD48&lt;=3),"RUSAK RINGAN",IF(AND(AD48&gt;3.001,AD48&lt;=4),"RUSAK BERAT",IF(AND(AD48&gt;=4.001),RUNTUH)))))</f>
        <v>SEDANG</v>
      </c>
      <c r="AF48" s="18" t="str">
        <f t="shared" si="0"/>
        <v>PEMELIHARAAN BERKALA</v>
      </c>
    </row>
    <row r="49" spans="2:33" ht="15" x14ac:dyDescent="0.3">
      <c r="B49" s="17">
        <f t="shared" si="1"/>
        <v>36</v>
      </c>
      <c r="C49" s="26">
        <v>24013001</v>
      </c>
      <c r="D49" s="27" t="s">
        <v>1504</v>
      </c>
      <c r="E49" s="27" t="s">
        <v>1658</v>
      </c>
      <c r="F49" s="1" t="s">
        <v>1659</v>
      </c>
      <c r="G49" s="4" t="s">
        <v>1832</v>
      </c>
      <c r="H49" s="4" t="s">
        <v>1833</v>
      </c>
      <c r="I49" s="20">
        <v>18</v>
      </c>
      <c r="J49" s="20">
        <v>5.6</v>
      </c>
      <c r="K49" s="19">
        <v>1</v>
      </c>
      <c r="L49" s="17"/>
      <c r="M49" s="17"/>
      <c r="N49" s="17"/>
      <c r="O49" s="17" t="s">
        <v>1910</v>
      </c>
      <c r="P49" s="17" t="s">
        <v>1908</v>
      </c>
      <c r="Q49" s="17">
        <v>1</v>
      </c>
      <c r="R49" s="17" t="s">
        <v>1909</v>
      </c>
      <c r="S49" s="17" t="s">
        <v>1913</v>
      </c>
      <c r="T49" s="17">
        <v>1</v>
      </c>
      <c r="U49" s="17" t="s">
        <v>1908</v>
      </c>
      <c r="V49" s="17" t="s">
        <v>1909</v>
      </c>
      <c r="W49" s="17">
        <v>1</v>
      </c>
      <c r="X49" s="17" t="s">
        <v>1911</v>
      </c>
      <c r="Y49" s="17" t="s">
        <v>1910</v>
      </c>
      <c r="Z49" s="17">
        <v>2</v>
      </c>
      <c r="AA49" s="17" t="s">
        <v>1908</v>
      </c>
      <c r="AB49" s="17" t="s">
        <v>1910</v>
      </c>
      <c r="AC49" s="17">
        <v>2</v>
      </c>
      <c r="AD49" s="17">
        <f t="shared" si="2"/>
        <v>1.4</v>
      </c>
      <c r="AE49" s="17" t="str">
        <f>IF(AND(AD49&gt;=0,AD49&lt;=1),"BAIK",IF(AND(AD49&gt;1.001,AD49&lt;=2),"SEDANG",IF(AND(AD49&gt;2.001,AD49&lt;=3),"RUSAK RINGAN",IF(AND(AD49&gt;3.001,AD49&lt;=4),"RUSAK BERAT",IF(AND(AD49&gt;=4.001),RUNTUH)))))</f>
        <v>SEDANG</v>
      </c>
      <c r="AF49" s="18" t="str">
        <f t="shared" si="0"/>
        <v>PEMELIHARAAN BERKALA</v>
      </c>
    </row>
    <row r="50" spans="2:33" ht="15" x14ac:dyDescent="0.3">
      <c r="B50" s="17">
        <f t="shared" si="1"/>
        <v>37</v>
      </c>
      <c r="C50" s="26">
        <v>24013002</v>
      </c>
      <c r="D50" s="27" t="s">
        <v>1505</v>
      </c>
      <c r="E50" s="27" t="s">
        <v>1658</v>
      </c>
      <c r="F50" s="1" t="s">
        <v>1660</v>
      </c>
      <c r="G50" s="4" t="s">
        <v>1832</v>
      </c>
      <c r="H50" s="4" t="s">
        <v>1833</v>
      </c>
      <c r="I50" s="20">
        <v>10.9</v>
      </c>
      <c r="J50" s="20">
        <v>5.8</v>
      </c>
      <c r="K50" s="19">
        <v>1</v>
      </c>
      <c r="L50" s="17"/>
      <c r="M50" s="17"/>
      <c r="N50" s="17"/>
      <c r="O50" s="17" t="s">
        <v>1910</v>
      </c>
      <c r="P50" s="17" t="s">
        <v>1908</v>
      </c>
      <c r="Q50" s="17">
        <v>1</v>
      </c>
      <c r="R50" s="17" t="s">
        <v>1909</v>
      </c>
      <c r="S50" s="17" t="s">
        <v>1913</v>
      </c>
      <c r="T50" s="17">
        <v>1</v>
      </c>
      <c r="U50" s="17" t="s">
        <v>1908</v>
      </c>
      <c r="V50" s="17" t="s">
        <v>1909</v>
      </c>
      <c r="W50" s="17">
        <v>1</v>
      </c>
      <c r="X50" s="17" t="s">
        <v>1911</v>
      </c>
      <c r="Y50" s="17" t="s">
        <v>1910</v>
      </c>
      <c r="Z50" s="17">
        <v>1</v>
      </c>
      <c r="AA50" s="17" t="s">
        <v>1908</v>
      </c>
      <c r="AB50" s="17" t="s">
        <v>1910</v>
      </c>
      <c r="AC50" s="17">
        <v>1</v>
      </c>
      <c r="AD50" s="17">
        <f t="shared" si="2"/>
        <v>1</v>
      </c>
      <c r="AE50" s="17" t="str">
        <f>IF(AND(AD50&gt;=0,AD50&lt;=1),"BAIK",IF(AND(AD50&gt;1.001,AD50&lt;=2),"SEDANG",IF(AND(AD50&gt;2.001,AD50&lt;=3),"RUSAK RINGAN",IF(AND(AD50&gt;3.001,AD50&lt;=4),"RUSAK BERAT",IF(AND(AD50&gt;=4.001),RUNTUH)))))</f>
        <v>BAIK</v>
      </c>
      <c r="AF50" s="18" t="str">
        <f t="shared" si="0"/>
        <v>PEMELIHARAAN RUTIN</v>
      </c>
    </row>
    <row r="51" spans="2:33" ht="15" x14ac:dyDescent="0.3">
      <c r="B51" s="17">
        <f t="shared" si="1"/>
        <v>38</v>
      </c>
      <c r="C51" s="26">
        <v>24014001</v>
      </c>
      <c r="D51" s="27" t="s">
        <v>1506</v>
      </c>
      <c r="E51" s="27" t="s">
        <v>1661</v>
      </c>
      <c r="F51" s="1" t="s">
        <v>1662</v>
      </c>
      <c r="G51" s="4" t="s">
        <v>1828</v>
      </c>
      <c r="H51" s="4" t="s">
        <v>1834</v>
      </c>
      <c r="I51" s="20">
        <v>14.3</v>
      </c>
      <c r="J51" s="20">
        <v>5.5</v>
      </c>
      <c r="K51" s="19">
        <v>1</v>
      </c>
      <c r="L51" s="17"/>
      <c r="M51" s="17"/>
      <c r="N51" s="17"/>
      <c r="O51" s="17" t="s">
        <v>1910</v>
      </c>
      <c r="P51" s="17" t="s">
        <v>1908</v>
      </c>
      <c r="Q51" s="17">
        <v>1</v>
      </c>
      <c r="R51" s="17" t="s">
        <v>1909</v>
      </c>
      <c r="S51" s="17" t="s">
        <v>1913</v>
      </c>
      <c r="T51" s="17">
        <v>1</v>
      </c>
      <c r="U51" s="17" t="s">
        <v>1908</v>
      </c>
      <c r="V51" s="17" t="s">
        <v>1909</v>
      </c>
      <c r="W51" s="17">
        <v>1</v>
      </c>
      <c r="X51" s="17" t="s">
        <v>1911</v>
      </c>
      <c r="Y51" s="17" t="s">
        <v>1910</v>
      </c>
      <c r="Z51" s="17">
        <v>1</v>
      </c>
      <c r="AA51" s="17" t="s">
        <v>1908</v>
      </c>
      <c r="AB51" s="17" t="s">
        <v>1910</v>
      </c>
      <c r="AC51" s="17">
        <v>1</v>
      </c>
      <c r="AD51" s="17">
        <f t="shared" si="2"/>
        <v>1</v>
      </c>
      <c r="AE51" s="17" t="str">
        <f>IF(AND(AD51&gt;=0,AD51&lt;=1),"BAIK",IF(AND(AD51&gt;1.001,AD51&lt;=2),"SEDANG",IF(AND(AD51&gt;2.001,AD51&lt;=3),"RUSAK RINGAN",IF(AND(AD51&gt;3.001,AD51&lt;=4),"RUSAK BERAT",IF(AND(AD51&gt;=4.001),RUNTUH)))))</f>
        <v>BAIK</v>
      </c>
      <c r="AF51" s="18" t="str">
        <f t="shared" si="0"/>
        <v>PEMELIHARAAN RUTIN</v>
      </c>
    </row>
    <row r="52" spans="2:33" ht="15" x14ac:dyDescent="0.3">
      <c r="B52" s="17">
        <f t="shared" si="1"/>
        <v>39</v>
      </c>
      <c r="C52" s="26">
        <v>24014002</v>
      </c>
      <c r="D52" s="27" t="s">
        <v>1507</v>
      </c>
      <c r="E52" s="27" t="s">
        <v>1661</v>
      </c>
      <c r="F52" s="1" t="s">
        <v>1663</v>
      </c>
      <c r="G52" s="4" t="s">
        <v>1828</v>
      </c>
      <c r="H52" s="4" t="s">
        <v>1834</v>
      </c>
      <c r="I52" s="20">
        <v>11.8</v>
      </c>
      <c r="J52" s="20">
        <v>5.6</v>
      </c>
      <c r="K52" s="19">
        <v>1</v>
      </c>
      <c r="L52" s="17"/>
      <c r="M52" s="17"/>
      <c r="N52" s="17"/>
      <c r="O52" s="17" t="s">
        <v>1915</v>
      </c>
      <c r="P52" s="17" t="s">
        <v>1909</v>
      </c>
      <c r="Q52" s="17">
        <v>1</v>
      </c>
      <c r="R52" s="17" t="s">
        <v>1909</v>
      </c>
      <c r="S52" s="17" t="s">
        <v>1913</v>
      </c>
      <c r="T52" s="17">
        <v>1</v>
      </c>
      <c r="U52" s="17" t="s">
        <v>1908</v>
      </c>
      <c r="V52" s="17" t="s">
        <v>1909</v>
      </c>
      <c r="W52" s="17">
        <v>3</v>
      </c>
      <c r="X52" s="17" t="s">
        <v>1911</v>
      </c>
      <c r="Y52" s="17" t="s">
        <v>1910</v>
      </c>
      <c r="Z52" s="17">
        <v>1</v>
      </c>
      <c r="AA52" s="17" t="s">
        <v>1908</v>
      </c>
      <c r="AB52" s="17" t="s">
        <v>1910</v>
      </c>
      <c r="AC52" s="17">
        <v>1</v>
      </c>
      <c r="AD52" s="17">
        <f t="shared" si="2"/>
        <v>1.4</v>
      </c>
      <c r="AE52" s="17" t="str">
        <f>IF(AND(AD52&gt;=0,AD52&lt;=1),"BAIK",IF(AND(AD52&gt;1.001,AD52&lt;=2),"SEDANG",IF(AND(AD52&gt;2.001,AD52&lt;=3),"RUSAK RINGAN",IF(AND(AD52&gt;3.001,AD52&lt;=4),"RUSAK BERAT",IF(AND(AD52&gt;=4.001),RUNTUH)))))</f>
        <v>SEDANG</v>
      </c>
      <c r="AF52" s="18" t="str">
        <f t="shared" si="0"/>
        <v>PEMELIHARAAN BERKALA</v>
      </c>
    </row>
    <row r="53" spans="2:33" ht="15" x14ac:dyDescent="0.3">
      <c r="B53" s="17">
        <f t="shared" si="1"/>
        <v>40</v>
      </c>
      <c r="C53" s="26">
        <v>24019001</v>
      </c>
      <c r="D53" s="27" t="s">
        <v>1508</v>
      </c>
      <c r="E53" s="27" t="s">
        <v>1664</v>
      </c>
      <c r="F53" s="1" t="s">
        <v>1665</v>
      </c>
      <c r="G53" s="4" t="s">
        <v>1832</v>
      </c>
      <c r="H53" s="4" t="s">
        <v>1835</v>
      </c>
      <c r="I53" s="20">
        <v>10.9</v>
      </c>
      <c r="J53" s="20">
        <v>5.6</v>
      </c>
      <c r="K53" s="19">
        <v>1</v>
      </c>
      <c r="L53" s="17"/>
      <c r="M53" s="17"/>
      <c r="N53" s="17"/>
      <c r="O53" s="17" t="s">
        <v>1910</v>
      </c>
      <c r="P53" s="17" t="s">
        <v>1908</v>
      </c>
      <c r="Q53" s="17">
        <v>1</v>
      </c>
      <c r="R53" s="17" t="s">
        <v>1909</v>
      </c>
      <c r="S53" s="17" t="s">
        <v>1913</v>
      </c>
      <c r="T53" s="17">
        <v>2</v>
      </c>
      <c r="U53" s="17" t="s">
        <v>1908</v>
      </c>
      <c r="V53" s="17" t="s">
        <v>1909</v>
      </c>
      <c r="W53" s="17">
        <v>1</v>
      </c>
      <c r="X53" s="17" t="s">
        <v>1911</v>
      </c>
      <c r="Y53" s="17" t="s">
        <v>1910</v>
      </c>
      <c r="Z53" s="17">
        <v>3</v>
      </c>
      <c r="AA53" s="17" t="s">
        <v>1908</v>
      </c>
      <c r="AB53" s="17" t="s">
        <v>1910</v>
      </c>
      <c r="AC53" s="17">
        <v>4</v>
      </c>
      <c r="AD53" s="17">
        <f t="shared" si="2"/>
        <v>2.2000000000000002</v>
      </c>
      <c r="AE53" s="17" t="str">
        <f>IF(AND(AD53&gt;=0,AD53&lt;=1),"BAIK",IF(AND(AD53&gt;1.001,AD53&lt;=2),"SEDANG",IF(AND(AD53&gt;2.001,AD53&lt;=3),"RUSAK RINGAN",IF(AND(AD53&gt;3.001,AD53&lt;=4),"RUSAK BERAT",IF(AND(AD53&gt;=4.001),RUNTUH)))))</f>
        <v>RUSAK RINGAN</v>
      </c>
      <c r="AF53" s="18" t="str">
        <f t="shared" si="0"/>
        <v>PEMELIHARAAN REHABILITASI</v>
      </c>
    </row>
    <row r="54" spans="2:33" ht="15" x14ac:dyDescent="0.3">
      <c r="B54" s="17">
        <f t="shared" si="1"/>
        <v>41</v>
      </c>
      <c r="C54" s="26">
        <v>24022001</v>
      </c>
      <c r="D54" s="27" t="s">
        <v>1509</v>
      </c>
      <c r="E54" s="27" t="s">
        <v>1666</v>
      </c>
      <c r="F54" s="1" t="s">
        <v>1667</v>
      </c>
      <c r="G54" s="4" t="s">
        <v>1832</v>
      </c>
      <c r="H54" s="4" t="s">
        <v>1836</v>
      </c>
      <c r="I54" s="20">
        <v>29.3</v>
      </c>
      <c r="J54" s="20">
        <v>5.4</v>
      </c>
      <c r="K54" s="19">
        <v>2</v>
      </c>
      <c r="L54" s="17"/>
      <c r="M54" s="17"/>
      <c r="N54" s="17"/>
      <c r="O54" s="17" t="s">
        <v>1910</v>
      </c>
      <c r="P54" s="17" t="s">
        <v>1908</v>
      </c>
      <c r="Q54" s="17">
        <v>0</v>
      </c>
      <c r="R54" s="17" t="s">
        <v>1909</v>
      </c>
      <c r="S54" s="17" t="s">
        <v>1913</v>
      </c>
      <c r="T54" s="17">
        <v>0</v>
      </c>
      <c r="U54" s="17" t="s">
        <v>1908</v>
      </c>
      <c r="V54" s="17" t="s">
        <v>1909</v>
      </c>
      <c r="W54" s="17">
        <v>2</v>
      </c>
      <c r="X54" s="17" t="s">
        <v>1911</v>
      </c>
      <c r="Y54" s="17" t="s">
        <v>1910</v>
      </c>
      <c r="Z54" s="17">
        <v>1</v>
      </c>
      <c r="AA54" s="17" t="s">
        <v>1908</v>
      </c>
      <c r="AB54" s="17" t="s">
        <v>1910</v>
      </c>
      <c r="AC54" s="17">
        <v>1</v>
      </c>
      <c r="AD54" s="17">
        <f t="shared" si="2"/>
        <v>0.8</v>
      </c>
      <c r="AE54" s="17" t="str">
        <f>IF(AND(AD54&gt;=0,AD54&lt;=1),"BAIK",IF(AND(AD54&gt;1.001,AD54&lt;=2),"SEDANG",IF(AND(AD54&gt;2.001,AD54&lt;=3),"RUSAK RINGAN",IF(AND(AD54&gt;3.001,AD54&lt;=4),"RUSAK BERAT",IF(AND(AD54&gt;=4.001),RUNTUH)))))</f>
        <v>BAIK</v>
      </c>
      <c r="AF54" s="18" t="str">
        <f t="shared" si="0"/>
        <v>PEMELIHARAAN RUTIN</v>
      </c>
    </row>
    <row r="55" spans="2:33" ht="15" x14ac:dyDescent="0.3">
      <c r="B55" s="17">
        <f t="shared" si="1"/>
        <v>42</v>
      </c>
      <c r="C55" s="26">
        <v>24024001</v>
      </c>
      <c r="D55" s="27" t="s">
        <v>1510</v>
      </c>
      <c r="E55" s="27" t="s">
        <v>1668</v>
      </c>
      <c r="F55" s="1" t="s">
        <v>1669</v>
      </c>
      <c r="G55" s="4" t="s">
        <v>1832</v>
      </c>
      <c r="H55" s="4" t="s">
        <v>1837</v>
      </c>
      <c r="I55" s="20">
        <v>13.5</v>
      </c>
      <c r="J55" s="20">
        <v>5.6</v>
      </c>
      <c r="K55" s="19">
        <v>1</v>
      </c>
      <c r="L55" s="17"/>
      <c r="M55" s="17"/>
      <c r="N55" s="17"/>
      <c r="O55" s="17" t="s">
        <v>1915</v>
      </c>
      <c r="P55" s="17" t="s">
        <v>1909</v>
      </c>
      <c r="Q55" s="17">
        <v>1</v>
      </c>
      <c r="R55" s="17" t="s">
        <v>1909</v>
      </c>
      <c r="S55" s="17" t="s">
        <v>1913</v>
      </c>
      <c r="T55" s="17">
        <v>1</v>
      </c>
      <c r="U55" s="17" t="s">
        <v>1908</v>
      </c>
      <c r="V55" s="17" t="s">
        <v>1909</v>
      </c>
      <c r="W55" s="17">
        <v>1</v>
      </c>
      <c r="X55" s="17" t="s">
        <v>1911</v>
      </c>
      <c r="Y55" s="17" t="s">
        <v>1910</v>
      </c>
      <c r="Z55" s="17">
        <v>3</v>
      </c>
      <c r="AA55" s="17" t="s">
        <v>1908</v>
      </c>
      <c r="AB55" s="17" t="s">
        <v>1910</v>
      </c>
      <c r="AC55" s="17">
        <v>4</v>
      </c>
      <c r="AD55" s="30">
        <f t="shared" si="2"/>
        <v>2</v>
      </c>
      <c r="AE55" s="17" t="str">
        <f>IF(AND(AD55&gt;=0,AD55&lt;=1),"BAIK",IF(AND(AD55&gt;1.001,AD55&lt;=2),"SEDANG",IF(AND(AD55&gt;2.001,AD55&lt;=3),"RUSAK RINGAN",IF(AND(AD55&gt;3.001,AD55&lt;=4),"RUSAK BERAT",IF(AND(AD55&gt;=4.001),RUNTUH)))))</f>
        <v>SEDANG</v>
      </c>
      <c r="AF55" s="18" t="str">
        <f t="shared" si="0"/>
        <v>PEMELIHARAAN BERKALA</v>
      </c>
    </row>
    <row r="56" spans="2:33" ht="15" x14ac:dyDescent="0.3">
      <c r="B56" s="17">
        <f t="shared" si="1"/>
        <v>43</v>
      </c>
      <c r="C56" s="26">
        <v>24024002</v>
      </c>
      <c r="D56" s="27" t="s">
        <v>1511</v>
      </c>
      <c r="E56" s="27" t="s">
        <v>1668</v>
      </c>
      <c r="F56" s="1" t="s">
        <v>1670</v>
      </c>
      <c r="G56" s="4" t="s">
        <v>1832</v>
      </c>
      <c r="H56" s="4" t="s">
        <v>1838</v>
      </c>
      <c r="I56" s="20"/>
      <c r="J56" s="20"/>
      <c r="K56" s="19">
        <v>1</v>
      </c>
      <c r="L56" s="17"/>
      <c r="M56" s="17"/>
      <c r="N56" s="17"/>
      <c r="O56" s="17" t="s">
        <v>1910</v>
      </c>
      <c r="P56" s="17" t="s">
        <v>1908</v>
      </c>
      <c r="Q56" s="17">
        <v>1</v>
      </c>
      <c r="R56" s="17" t="s">
        <v>1909</v>
      </c>
      <c r="S56" s="17" t="s">
        <v>1913</v>
      </c>
      <c r="T56" s="17">
        <v>1</v>
      </c>
      <c r="U56" s="17" t="s">
        <v>1908</v>
      </c>
      <c r="V56" s="17" t="s">
        <v>1909</v>
      </c>
      <c r="W56" s="17">
        <v>2</v>
      </c>
      <c r="X56" s="17" t="s">
        <v>1911</v>
      </c>
      <c r="Y56" s="17" t="s">
        <v>1910</v>
      </c>
      <c r="Z56" s="17">
        <v>1</v>
      </c>
      <c r="AA56" s="17" t="s">
        <v>1908</v>
      </c>
      <c r="AB56" s="17" t="s">
        <v>1910</v>
      </c>
      <c r="AC56" s="17">
        <v>1</v>
      </c>
      <c r="AD56" s="17">
        <f t="shared" si="2"/>
        <v>1.2</v>
      </c>
      <c r="AE56" s="17" t="str">
        <f>IF(AND(AD56&gt;=0,AD56&lt;=1),"BAIK",IF(AND(AD56&gt;1.001,AD56&lt;=2),"SEDANG",IF(AND(AD56&gt;2.001,AD56&lt;=3),"RUSAK RINGAN",IF(AND(AD56&gt;3.001,AD56&lt;=4),"RUSAK BERAT",IF(AND(AD56&gt;=4.001),RUNTUH)))))</f>
        <v>SEDANG</v>
      </c>
      <c r="AF56" s="18" t="str">
        <f t="shared" si="0"/>
        <v>PEMELIHARAAN BERKALA</v>
      </c>
      <c r="AG56" s="16" t="s">
        <v>1922</v>
      </c>
    </row>
    <row r="57" spans="2:33" ht="15" x14ac:dyDescent="0.3">
      <c r="B57" s="17">
        <f t="shared" si="1"/>
        <v>44</v>
      </c>
      <c r="C57" s="26">
        <v>24024003</v>
      </c>
      <c r="D57" s="27" t="s">
        <v>1512</v>
      </c>
      <c r="E57" s="27" t="s">
        <v>1668</v>
      </c>
      <c r="F57" s="1" t="s">
        <v>1671</v>
      </c>
      <c r="G57" s="4" t="s">
        <v>1839</v>
      </c>
      <c r="H57" s="4" t="s">
        <v>1840</v>
      </c>
      <c r="I57" s="20"/>
      <c r="J57" s="20"/>
      <c r="K57" s="19">
        <v>2</v>
      </c>
      <c r="L57" s="17"/>
      <c r="M57" s="17"/>
      <c r="N57" s="17"/>
      <c r="O57" s="17" t="s">
        <v>1910</v>
      </c>
      <c r="P57" s="17" t="s">
        <v>1908</v>
      </c>
      <c r="Q57" s="17">
        <v>1</v>
      </c>
      <c r="R57" s="17" t="s">
        <v>1909</v>
      </c>
      <c r="S57" s="17" t="s">
        <v>1913</v>
      </c>
      <c r="T57" s="17">
        <v>2</v>
      </c>
      <c r="U57" s="17" t="s">
        <v>1908</v>
      </c>
      <c r="V57" s="17" t="s">
        <v>1909</v>
      </c>
      <c r="W57" s="17">
        <v>4</v>
      </c>
      <c r="X57" s="17" t="s">
        <v>1911</v>
      </c>
      <c r="Y57" s="17" t="s">
        <v>1910</v>
      </c>
      <c r="Z57" s="17">
        <v>3</v>
      </c>
      <c r="AA57" s="17" t="s">
        <v>1908</v>
      </c>
      <c r="AB57" s="17" t="s">
        <v>1910</v>
      </c>
      <c r="AC57" s="17">
        <v>3</v>
      </c>
      <c r="AD57" s="17">
        <f t="shared" si="2"/>
        <v>2.6</v>
      </c>
      <c r="AE57" s="17" t="str">
        <f>IF(AND(AD57&gt;=0,AD57&lt;=1),"BAIK",IF(AND(AD57&gt;1.001,AD57&lt;=2),"SEDANG",IF(AND(AD57&gt;2.001,AD57&lt;=3),"RUSAK RINGAN",IF(AND(AD57&gt;3.001,AD57&lt;=4),"RUSAK BERAT",IF(AND(AD57&gt;=4.001),RUNTUH)))))</f>
        <v>RUSAK RINGAN</v>
      </c>
      <c r="AF57" s="18" t="str">
        <f t="shared" si="0"/>
        <v>PEMELIHARAAN REHABILITASI</v>
      </c>
    </row>
    <row r="58" spans="2:33" ht="15" x14ac:dyDescent="0.3">
      <c r="B58" s="17">
        <f t="shared" si="1"/>
        <v>45</v>
      </c>
      <c r="C58" s="26">
        <v>24025001</v>
      </c>
      <c r="D58" s="27" t="s">
        <v>1510</v>
      </c>
      <c r="E58" s="27" t="s">
        <v>1672</v>
      </c>
      <c r="F58" s="1" t="s">
        <v>1673</v>
      </c>
      <c r="G58" s="4" t="s">
        <v>1832</v>
      </c>
      <c r="H58" s="4" t="s">
        <v>1837</v>
      </c>
      <c r="I58" s="20">
        <v>14</v>
      </c>
      <c r="J58" s="20">
        <v>6</v>
      </c>
      <c r="K58" s="19">
        <v>1</v>
      </c>
      <c r="L58" s="17"/>
      <c r="M58" s="17"/>
      <c r="N58" s="17"/>
      <c r="O58" s="17" t="s">
        <v>1915</v>
      </c>
      <c r="P58" s="17" t="s">
        <v>1909</v>
      </c>
      <c r="Q58" s="17">
        <v>1</v>
      </c>
      <c r="R58" s="17" t="s">
        <v>1909</v>
      </c>
      <c r="S58" s="17" t="s">
        <v>1909</v>
      </c>
      <c r="T58" s="17">
        <v>1</v>
      </c>
      <c r="U58" s="17" t="s">
        <v>1908</v>
      </c>
      <c r="V58" s="17" t="s">
        <v>1909</v>
      </c>
      <c r="W58" s="17">
        <v>1</v>
      </c>
      <c r="X58" s="17" t="s">
        <v>1911</v>
      </c>
      <c r="Y58" s="17" t="s">
        <v>1910</v>
      </c>
      <c r="Z58" s="17">
        <v>1</v>
      </c>
      <c r="AA58" s="17" t="s">
        <v>1908</v>
      </c>
      <c r="AB58" s="17" t="s">
        <v>1910</v>
      </c>
      <c r="AC58" s="17">
        <v>1</v>
      </c>
      <c r="AD58" s="17">
        <f t="shared" si="2"/>
        <v>1</v>
      </c>
      <c r="AE58" s="17" t="str">
        <f>IF(AND(AD58&gt;=0,AD58&lt;=1),"BAIK",IF(AND(AD58&gt;1.001,AD58&lt;=2),"SEDANG",IF(AND(AD58&gt;2.001,AD58&lt;=3),"RUSAK RINGAN",IF(AND(AD58&gt;3.001,AD58&lt;=4),"RUSAK BERAT",IF(AND(AD58&gt;=4.001),RUNTUH)))))</f>
        <v>BAIK</v>
      </c>
      <c r="AF58" s="18" t="str">
        <f t="shared" si="0"/>
        <v>PEMELIHARAAN RUTIN</v>
      </c>
    </row>
    <row r="59" spans="2:33" ht="15" x14ac:dyDescent="0.3">
      <c r="B59" s="17">
        <f t="shared" si="1"/>
        <v>46</v>
      </c>
      <c r="C59" s="26">
        <v>24025002</v>
      </c>
      <c r="D59" s="27" t="s">
        <v>1513</v>
      </c>
      <c r="E59" s="27" t="s">
        <v>1672</v>
      </c>
      <c r="F59" s="1" t="s">
        <v>1674</v>
      </c>
      <c r="G59" s="4" t="s">
        <v>1832</v>
      </c>
      <c r="H59" s="4" t="s">
        <v>1833</v>
      </c>
      <c r="I59" s="20">
        <v>18.5</v>
      </c>
      <c r="J59" s="20">
        <v>5.8</v>
      </c>
      <c r="K59" s="19">
        <v>1</v>
      </c>
      <c r="L59" s="17"/>
      <c r="M59" s="17"/>
      <c r="N59" s="17"/>
      <c r="O59" s="17" t="s">
        <v>1915</v>
      </c>
      <c r="P59" s="17" t="s">
        <v>1909</v>
      </c>
      <c r="Q59" s="17">
        <v>1</v>
      </c>
      <c r="R59" s="17" t="s">
        <v>1909</v>
      </c>
      <c r="S59" s="17" t="s">
        <v>1919</v>
      </c>
      <c r="T59" s="17">
        <v>2</v>
      </c>
      <c r="U59" s="17" t="s">
        <v>1908</v>
      </c>
      <c r="V59" s="17" t="s">
        <v>1909</v>
      </c>
      <c r="W59" s="17">
        <v>3</v>
      </c>
      <c r="X59" s="17" t="s">
        <v>1911</v>
      </c>
      <c r="Y59" s="17" t="s">
        <v>1910</v>
      </c>
      <c r="Z59" s="17">
        <v>1</v>
      </c>
      <c r="AA59" s="17" t="s">
        <v>1908</v>
      </c>
      <c r="AB59" s="17" t="s">
        <v>1910</v>
      </c>
      <c r="AC59" s="17">
        <v>1</v>
      </c>
      <c r="AD59" s="17">
        <f t="shared" si="2"/>
        <v>1.6</v>
      </c>
      <c r="AE59" s="17" t="str">
        <f>IF(AND(AD59&gt;=0,AD59&lt;=1),"BAIK",IF(AND(AD59&gt;1.001,AD59&lt;=2),"SEDANG",IF(AND(AD59&gt;2.001,AD59&lt;=3),"RUSAK RINGAN",IF(AND(AD59&gt;3.001,AD59&lt;=4),"RUSAK BERAT",IF(AND(AD59&gt;=4.001),RUNTUH)))))</f>
        <v>SEDANG</v>
      </c>
      <c r="AF59" s="18" t="str">
        <f t="shared" si="0"/>
        <v>PEMELIHARAAN BERKALA</v>
      </c>
    </row>
    <row r="60" spans="2:33" ht="15" x14ac:dyDescent="0.3">
      <c r="B60" s="17">
        <f t="shared" si="1"/>
        <v>47</v>
      </c>
      <c r="C60" s="26">
        <v>24029001</v>
      </c>
      <c r="D60" s="27" t="s">
        <v>1514</v>
      </c>
      <c r="E60" s="27" t="s">
        <v>1675</v>
      </c>
      <c r="F60" s="1" t="s">
        <v>1676</v>
      </c>
      <c r="G60" s="4" t="s">
        <v>1841</v>
      </c>
      <c r="H60" s="4" t="s">
        <v>1842</v>
      </c>
      <c r="I60" s="20"/>
      <c r="J60" s="20"/>
      <c r="K60" s="19">
        <v>1</v>
      </c>
      <c r="L60" s="17"/>
      <c r="M60" s="17"/>
      <c r="N60" s="17"/>
      <c r="O60" s="17" t="s">
        <v>1915</v>
      </c>
      <c r="P60" s="17" t="s">
        <v>1909</v>
      </c>
      <c r="Q60" s="17">
        <v>0</v>
      </c>
      <c r="R60" s="17" t="s">
        <v>1909</v>
      </c>
      <c r="S60" s="17" t="s">
        <v>1913</v>
      </c>
      <c r="T60" s="17">
        <v>0</v>
      </c>
      <c r="U60" s="17" t="s">
        <v>1908</v>
      </c>
      <c r="V60" s="17" t="s">
        <v>1909</v>
      </c>
      <c r="W60" s="17">
        <v>0</v>
      </c>
      <c r="X60" s="17" t="s">
        <v>1911</v>
      </c>
      <c r="Y60" s="17" t="s">
        <v>1910</v>
      </c>
      <c r="Z60" s="17">
        <v>1</v>
      </c>
      <c r="AA60" s="17" t="s">
        <v>1908</v>
      </c>
      <c r="AB60" s="17" t="s">
        <v>1910</v>
      </c>
      <c r="AC60" s="17">
        <v>1</v>
      </c>
      <c r="AD60" s="17">
        <f t="shared" si="2"/>
        <v>0.4</v>
      </c>
      <c r="AE60" s="17" t="str">
        <f>IF(AND(AD60&gt;=0,AD60&lt;=1),"BAIK",IF(AND(AD60&gt;1.001,AD60&lt;=2),"SEDANG",IF(AND(AD60&gt;2.001,AD60&lt;=3),"RUSAK RINGAN",IF(AND(AD60&gt;3.001,AD60&lt;=4),"RUSAK BERAT",IF(AND(AD60&gt;=4.001),RUNTUH)))))</f>
        <v>BAIK</v>
      </c>
      <c r="AF60" s="18" t="str">
        <f t="shared" si="0"/>
        <v>PEMELIHARAAN RUTIN</v>
      </c>
    </row>
    <row r="61" spans="2:33" ht="15" x14ac:dyDescent="0.3">
      <c r="B61" s="17">
        <f t="shared" si="1"/>
        <v>48</v>
      </c>
      <c r="C61" s="26">
        <v>24031001</v>
      </c>
      <c r="D61" s="27" t="s">
        <v>1515</v>
      </c>
      <c r="E61" s="27" t="s">
        <v>1677</v>
      </c>
      <c r="F61" s="1" t="s">
        <v>1678</v>
      </c>
      <c r="G61" s="4" t="s">
        <v>1843</v>
      </c>
      <c r="H61" s="4" t="s">
        <v>1844</v>
      </c>
      <c r="I61" s="20"/>
      <c r="J61" s="20"/>
      <c r="K61" s="19">
        <v>1</v>
      </c>
      <c r="L61" s="17"/>
      <c r="M61" s="17"/>
      <c r="N61" s="17"/>
      <c r="O61" s="17" t="s">
        <v>1915</v>
      </c>
      <c r="P61" s="17" t="s">
        <v>1909</v>
      </c>
      <c r="Q61" s="17">
        <v>1</v>
      </c>
      <c r="R61" s="17" t="s">
        <v>1909</v>
      </c>
      <c r="S61" s="17" t="s">
        <v>1909</v>
      </c>
      <c r="T61" s="17">
        <v>1</v>
      </c>
      <c r="U61" s="17" t="s">
        <v>1908</v>
      </c>
      <c r="V61" s="17" t="s">
        <v>1909</v>
      </c>
      <c r="W61" s="17">
        <v>1</v>
      </c>
      <c r="X61" s="17" t="s">
        <v>1911</v>
      </c>
      <c r="Y61" s="17" t="s">
        <v>1910</v>
      </c>
      <c r="Z61" s="17">
        <v>1</v>
      </c>
      <c r="AA61" s="17" t="s">
        <v>1908</v>
      </c>
      <c r="AB61" s="17" t="s">
        <v>1910</v>
      </c>
      <c r="AC61" s="17">
        <v>1</v>
      </c>
      <c r="AD61" s="17">
        <f t="shared" si="2"/>
        <v>1</v>
      </c>
      <c r="AE61" s="17" t="str">
        <f>IF(AND(AD61&gt;=0,AD61&lt;=1),"BAIK",IF(AND(AD61&gt;1.001,AD61&lt;=2),"SEDANG",IF(AND(AD61&gt;2.001,AD61&lt;=3),"RUSAK RINGAN",IF(AND(AD61&gt;3.001,AD61&lt;=4),"RUSAK BERAT",IF(AND(AD61&gt;=4.001),RUNTUH)))))</f>
        <v>BAIK</v>
      </c>
      <c r="AF61" s="18" t="str">
        <f t="shared" si="0"/>
        <v>PEMELIHARAAN RUTIN</v>
      </c>
    </row>
    <row r="62" spans="2:33" ht="15" x14ac:dyDescent="0.3">
      <c r="B62" s="17">
        <f t="shared" si="1"/>
        <v>49</v>
      </c>
      <c r="C62" s="26">
        <v>24031002</v>
      </c>
      <c r="D62" s="27" t="s">
        <v>1516</v>
      </c>
      <c r="E62" s="27" t="s">
        <v>1677</v>
      </c>
      <c r="F62" s="1" t="s">
        <v>1679</v>
      </c>
      <c r="G62" s="4" t="s">
        <v>1845</v>
      </c>
      <c r="H62" s="4" t="s">
        <v>1846</v>
      </c>
      <c r="I62" s="20"/>
      <c r="J62" s="20"/>
      <c r="K62" s="19">
        <v>1</v>
      </c>
      <c r="L62" s="17"/>
      <c r="M62" s="17"/>
      <c r="N62" s="17"/>
      <c r="O62" s="17" t="s">
        <v>1915</v>
      </c>
      <c r="P62" s="17" t="s">
        <v>1909</v>
      </c>
      <c r="Q62" s="17">
        <v>1</v>
      </c>
      <c r="R62" s="17" t="s">
        <v>1909</v>
      </c>
      <c r="S62" s="17" t="s">
        <v>1913</v>
      </c>
      <c r="T62" s="17">
        <v>1</v>
      </c>
      <c r="U62" s="17" t="s">
        <v>1908</v>
      </c>
      <c r="V62" s="17" t="s">
        <v>1909</v>
      </c>
      <c r="W62" s="17">
        <v>1</v>
      </c>
      <c r="X62" s="17" t="s">
        <v>1911</v>
      </c>
      <c r="Y62" s="17" t="s">
        <v>1910</v>
      </c>
      <c r="Z62" s="17">
        <v>1</v>
      </c>
      <c r="AA62" s="17" t="s">
        <v>1908</v>
      </c>
      <c r="AB62" s="17" t="s">
        <v>1910</v>
      </c>
      <c r="AC62" s="17">
        <v>1</v>
      </c>
      <c r="AD62" s="17">
        <f t="shared" si="2"/>
        <v>1</v>
      </c>
      <c r="AE62" s="17" t="str">
        <f>IF(AND(AD62&gt;=0,AD62&lt;=1),"BAIK",IF(AND(AD62&gt;1.001,AD62&lt;=2),"SEDANG",IF(AND(AD62&gt;2.001,AD62&lt;=3),"RUSAK RINGAN",IF(AND(AD62&gt;3.001,AD62&lt;=4),"RUSAK BERAT",IF(AND(AD62&gt;=4.001),RUNTUH)))))</f>
        <v>BAIK</v>
      </c>
      <c r="AF62" s="18" t="str">
        <f t="shared" si="0"/>
        <v>PEMELIHARAAN RUTIN</v>
      </c>
    </row>
    <row r="63" spans="2:33" ht="15" x14ac:dyDescent="0.3">
      <c r="B63" s="17">
        <f t="shared" si="1"/>
        <v>50</v>
      </c>
      <c r="C63" s="26">
        <v>24033001</v>
      </c>
      <c r="D63" s="27" t="s">
        <v>1517</v>
      </c>
      <c r="E63" s="27" t="s">
        <v>1680</v>
      </c>
      <c r="F63" s="1" t="s">
        <v>1681</v>
      </c>
      <c r="G63" s="4" t="s">
        <v>1819</v>
      </c>
      <c r="H63" s="4" t="s">
        <v>1820</v>
      </c>
      <c r="I63" s="20"/>
      <c r="J63" s="20"/>
      <c r="K63" s="19">
        <v>1</v>
      </c>
      <c r="L63" s="17"/>
      <c r="M63" s="17"/>
      <c r="N63" s="17"/>
      <c r="O63" s="17" t="s">
        <v>1910</v>
      </c>
      <c r="P63" s="17" t="s">
        <v>1908</v>
      </c>
      <c r="Q63" s="17">
        <v>1</v>
      </c>
      <c r="R63" s="17" t="s">
        <v>1909</v>
      </c>
      <c r="S63" s="17" t="s">
        <v>1909</v>
      </c>
      <c r="T63" s="17">
        <v>1</v>
      </c>
      <c r="U63" s="17" t="s">
        <v>1908</v>
      </c>
      <c r="V63" s="17" t="s">
        <v>1909</v>
      </c>
      <c r="W63" s="17">
        <v>1</v>
      </c>
      <c r="X63" s="17" t="s">
        <v>1911</v>
      </c>
      <c r="Y63" s="17" t="s">
        <v>1910</v>
      </c>
      <c r="Z63" s="17">
        <v>1</v>
      </c>
      <c r="AA63" s="17" t="s">
        <v>1908</v>
      </c>
      <c r="AB63" s="17" t="s">
        <v>1910</v>
      </c>
      <c r="AC63" s="17">
        <v>1</v>
      </c>
      <c r="AD63" s="17">
        <f t="shared" si="2"/>
        <v>1</v>
      </c>
      <c r="AE63" s="17" t="str">
        <f>IF(AND(AD63&gt;=0,AD63&lt;=1),"BAIK",IF(AND(AD63&gt;1.001,AD63&lt;=2),"SEDANG",IF(AND(AD63&gt;2.001,AD63&lt;=3),"RUSAK RINGAN",IF(AND(AD63&gt;3.001,AD63&lt;=4),"RUSAK BERAT",IF(AND(AD63&gt;=4.001),RUNTUH)))))</f>
        <v>BAIK</v>
      </c>
      <c r="AF63" s="18" t="str">
        <f t="shared" si="0"/>
        <v>PEMELIHARAAN RUTIN</v>
      </c>
    </row>
    <row r="64" spans="2:33" ht="15" x14ac:dyDescent="0.3">
      <c r="B64" s="17">
        <f t="shared" si="1"/>
        <v>51</v>
      </c>
      <c r="C64" s="26">
        <v>24033002</v>
      </c>
      <c r="D64" s="27" t="s">
        <v>1518</v>
      </c>
      <c r="E64" s="27" t="s">
        <v>1680</v>
      </c>
      <c r="F64" s="1" t="s">
        <v>1682</v>
      </c>
      <c r="G64" s="4" t="s">
        <v>1843</v>
      </c>
      <c r="H64" s="4" t="s">
        <v>1847</v>
      </c>
      <c r="I64" s="20"/>
      <c r="J64" s="20"/>
      <c r="K64" s="19">
        <v>1</v>
      </c>
      <c r="L64" s="17"/>
      <c r="M64" s="17"/>
      <c r="N64" s="17"/>
      <c r="O64" s="17" t="s">
        <v>1915</v>
      </c>
      <c r="P64" s="17" t="s">
        <v>1909</v>
      </c>
      <c r="Q64" s="17">
        <v>1</v>
      </c>
      <c r="R64" s="17" t="s">
        <v>1909</v>
      </c>
      <c r="S64" s="17" t="s">
        <v>1913</v>
      </c>
      <c r="T64" s="17">
        <v>1</v>
      </c>
      <c r="U64" s="17" t="s">
        <v>1908</v>
      </c>
      <c r="V64" s="17" t="s">
        <v>1909</v>
      </c>
      <c r="W64" s="17">
        <v>1</v>
      </c>
      <c r="X64" s="17" t="s">
        <v>1911</v>
      </c>
      <c r="Y64" s="17" t="s">
        <v>1910</v>
      </c>
      <c r="Z64" s="17">
        <v>1</v>
      </c>
      <c r="AA64" s="17" t="s">
        <v>1908</v>
      </c>
      <c r="AB64" s="17" t="s">
        <v>1910</v>
      </c>
      <c r="AC64" s="17">
        <v>1</v>
      </c>
      <c r="AD64" s="17">
        <f t="shared" si="2"/>
        <v>1</v>
      </c>
      <c r="AE64" s="17" t="str">
        <f>IF(AND(AD64&gt;=0,AD64&lt;=1),"BAIK",IF(AND(AD64&gt;1.001,AD64&lt;=2),"SEDANG",IF(AND(AD64&gt;2.001,AD64&lt;=3),"RUSAK RINGAN",IF(AND(AD64&gt;3.001,AD64&lt;=4),"RUSAK BERAT",IF(AND(AD64&gt;=4.001),RUNTUH)))))</f>
        <v>BAIK</v>
      </c>
      <c r="AF64" s="18" t="str">
        <f t="shared" si="0"/>
        <v>PEMELIHARAAN RUTIN</v>
      </c>
    </row>
    <row r="65" spans="2:33" ht="15" x14ac:dyDescent="0.3">
      <c r="B65" s="17">
        <f t="shared" si="1"/>
        <v>52</v>
      </c>
      <c r="C65" s="26">
        <v>24033003</v>
      </c>
      <c r="D65" s="27" t="s">
        <v>1519</v>
      </c>
      <c r="E65" s="27" t="s">
        <v>1680</v>
      </c>
      <c r="F65" s="1" t="s">
        <v>1683</v>
      </c>
      <c r="G65" s="4" t="s">
        <v>1843</v>
      </c>
      <c r="H65" s="4" t="s">
        <v>1847</v>
      </c>
      <c r="I65" s="20"/>
      <c r="J65" s="20"/>
      <c r="K65" s="19">
        <v>1</v>
      </c>
      <c r="L65" s="17"/>
      <c r="M65" s="17"/>
      <c r="N65" s="17"/>
      <c r="O65" s="17" t="s">
        <v>1910</v>
      </c>
      <c r="P65" s="17" t="s">
        <v>1908</v>
      </c>
      <c r="Q65" s="17">
        <v>1</v>
      </c>
      <c r="R65" s="17" t="s">
        <v>1909</v>
      </c>
      <c r="S65" s="17" t="s">
        <v>1909</v>
      </c>
      <c r="T65" s="17">
        <v>2</v>
      </c>
      <c r="U65" s="17" t="s">
        <v>1908</v>
      </c>
      <c r="V65" s="17" t="s">
        <v>1909</v>
      </c>
      <c r="W65" s="17">
        <v>1</v>
      </c>
      <c r="X65" s="17" t="s">
        <v>1911</v>
      </c>
      <c r="Y65" s="17" t="s">
        <v>1910</v>
      </c>
      <c r="Z65" s="17">
        <v>1</v>
      </c>
      <c r="AA65" s="17" t="s">
        <v>1908</v>
      </c>
      <c r="AB65" s="17" t="s">
        <v>1910</v>
      </c>
      <c r="AC65" s="17">
        <v>1</v>
      </c>
      <c r="AD65" s="17">
        <f t="shared" si="2"/>
        <v>1.2</v>
      </c>
      <c r="AE65" s="17" t="str">
        <f>IF(AND(AD65&gt;=0,AD65&lt;=1),"BAIK",IF(AND(AD65&gt;1.001,AD65&lt;=2),"SEDANG",IF(AND(AD65&gt;2.001,AD65&lt;=3),"RUSAK RINGAN",IF(AND(AD65&gt;3.001,AD65&lt;=4),"RUSAK BERAT",IF(AND(AD65&gt;=4.001),RUNTUH)))))</f>
        <v>SEDANG</v>
      </c>
      <c r="AF65" s="18" t="str">
        <f t="shared" si="0"/>
        <v>PEMELIHARAAN BERKALA</v>
      </c>
      <c r="AG65" s="16" t="s">
        <v>1923</v>
      </c>
    </row>
    <row r="66" spans="2:33" ht="15" x14ac:dyDescent="0.3">
      <c r="B66" s="17">
        <f t="shared" si="1"/>
        <v>53</v>
      </c>
      <c r="C66" s="26">
        <v>24034001</v>
      </c>
      <c r="D66" s="27" t="s">
        <v>1520</v>
      </c>
      <c r="E66" s="27" t="s">
        <v>1684</v>
      </c>
      <c r="F66" s="1" t="s">
        <v>1685</v>
      </c>
      <c r="G66" s="4" t="s">
        <v>1819</v>
      </c>
      <c r="H66" s="4" t="s">
        <v>1848</v>
      </c>
      <c r="I66" s="20"/>
      <c r="J66" s="20"/>
      <c r="K66" s="19">
        <v>1</v>
      </c>
      <c r="L66" s="17"/>
      <c r="M66" s="17"/>
      <c r="N66" s="17"/>
      <c r="O66" s="17" t="s">
        <v>1910</v>
      </c>
      <c r="P66" s="17" t="s">
        <v>1908</v>
      </c>
      <c r="Q66" s="17">
        <v>1</v>
      </c>
      <c r="R66" s="17" t="s">
        <v>1909</v>
      </c>
      <c r="S66" s="17" t="s">
        <v>1924</v>
      </c>
      <c r="T66" s="17">
        <v>1</v>
      </c>
      <c r="U66" s="17" t="s">
        <v>1908</v>
      </c>
      <c r="V66" s="17" t="s">
        <v>1909</v>
      </c>
      <c r="W66" s="17">
        <v>1</v>
      </c>
      <c r="X66" s="17" t="s">
        <v>1911</v>
      </c>
      <c r="Y66" s="17" t="s">
        <v>1910</v>
      </c>
      <c r="Z66" s="17">
        <v>1</v>
      </c>
      <c r="AA66" s="17" t="s">
        <v>1908</v>
      </c>
      <c r="AB66" s="17" t="s">
        <v>1910</v>
      </c>
      <c r="AC66" s="17">
        <v>1</v>
      </c>
      <c r="AD66" s="17">
        <f t="shared" si="2"/>
        <v>1</v>
      </c>
      <c r="AE66" s="17" t="str">
        <f>IF(AND(AD66&gt;=0,AD66&lt;=1),"BAIK",IF(AND(AD66&gt;1.001,AD66&lt;=2),"SEDANG",IF(AND(AD66&gt;2.001,AD66&lt;=3),"RUSAK RINGAN",IF(AND(AD66&gt;3.001,AD66&lt;=4),"RUSAK BERAT",IF(AND(AD66&gt;=4.001),RUNTUH)))))</f>
        <v>BAIK</v>
      </c>
      <c r="AF66" s="18" t="str">
        <f t="shared" si="0"/>
        <v>PEMELIHARAAN RUTIN</v>
      </c>
    </row>
    <row r="67" spans="2:33" ht="15" x14ac:dyDescent="0.3">
      <c r="B67" s="17">
        <f t="shared" si="1"/>
        <v>54</v>
      </c>
      <c r="C67" s="26">
        <v>24034002</v>
      </c>
      <c r="D67" s="27" t="s">
        <v>1521</v>
      </c>
      <c r="E67" s="27" t="s">
        <v>1684</v>
      </c>
      <c r="F67" s="1" t="s">
        <v>1686</v>
      </c>
      <c r="G67" s="4" t="s">
        <v>1819</v>
      </c>
      <c r="H67" s="4" t="s">
        <v>1848</v>
      </c>
      <c r="I67" s="20"/>
      <c r="J67" s="20"/>
      <c r="K67" s="19">
        <v>1</v>
      </c>
      <c r="L67" s="17"/>
      <c r="M67" s="17"/>
      <c r="N67" s="17"/>
      <c r="O67" s="17" t="s">
        <v>1910</v>
      </c>
      <c r="P67" s="17" t="s">
        <v>1908</v>
      </c>
      <c r="Q67" s="17">
        <v>1</v>
      </c>
      <c r="R67" s="17" t="s">
        <v>1909</v>
      </c>
      <c r="S67" s="17" t="s">
        <v>1913</v>
      </c>
      <c r="T67" s="17">
        <v>1</v>
      </c>
      <c r="U67" s="17" t="s">
        <v>1908</v>
      </c>
      <c r="V67" s="17" t="s">
        <v>1909</v>
      </c>
      <c r="W67" s="17">
        <v>1</v>
      </c>
      <c r="X67" s="17" t="s">
        <v>1911</v>
      </c>
      <c r="Y67" s="17" t="s">
        <v>1910</v>
      </c>
      <c r="Z67" s="17">
        <v>1</v>
      </c>
      <c r="AA67" s="17" t="s">
        <v>1908</v>
      </c>
      <c r="AB67" s="17" t="s">
        <v>1910</v>
      </c>
      <c r="AC67" s="17">
        <v>1</v>
      </c>
      <c r="AD67" s="17">
        <f t="shared" si="2"/>
        <v>1</v>
      </c>
      <c r="AE67" s="17" t="str">
        <f>IF(AND(AD67&gt;=0,AD67&lt;=1),"BAIK",IF(AND(AD67&gt;1.001,AD67&lt;=2),"SEDANG",IF(AND(AD67&gt;2.001,AD67&lt;=3),"RUSAK RINGAN",IF(AND(AD67&gt;3.001,AD67&lt;=4),"RUSAK BERAT",IF(AND(AD67&gt;=4.001),RUNTUH)))))</f>
        <v>BAIK</v>
      </c>
      <c r="AF67" s="18" t="str">
        <f t="shared" si="0"/>
        <v>PEMELIHARAAN RUTIN</v>
      </c>
    </row>
    <row r="68" spans="2:33" ht="15" x14ac:dyDescent="0.3">
      <c r="B68" s="17">
        <f t="shared" si="1"/>
        <v>55</v>
      </c>
      <c r="C68" s="26">
        <v>24034003</v>
      </c>
      <c r="D68" s="27" t="s">
        <v>1522</v>
      </c>
      <c r="E68" s="27" t="s">
        <v>1684</v>
      </c>
      <c r="F68" s="1" t="s">
        <v>1687</v>
      </c>
      <c r="G68" s="4" t="s">
        <v>1819</v>
      </c>
      <c r="H68" s="4" t="s">
        <v>1848</v>
      </c>
      <c r="I68" s="20"/>
      <c r="J68" s="20"/>
      <c r="K68" s="19">
        <v>1</v>
      </c>
      <c r="L68" s="17"/>
      <c r="M68" s="17"/>
      <c r="N68" s="17"/>
      <c r="O68" s="17" t="s">
        <v>1910</v>
      </c>
      <c r="P68" s="17" t="s">
        <v>1908</v>
      </c>
      <c r="Q68" s="17">
        <v>1</v>
      </c>
      <c r="R68" s="17" t="s">
        <v>1909</v>
      </c>
      <c r="S68" s="17" t="s">
        <v>1919</v>
      </c>
      <c r="T68" s="17">
        <v>2</v>
      </c>
      <c r="U68" s="17" t="s">
        <v>1908</v>
      </c>
      <c r="V68" s="17" t="s">
        <v>1909</v>
      </c>
      <c r="W68" s="17">
        <v>1</v>
      </c>
      <c r="X68" s="17" t="s">
        <v>1911</v>
      </c>
      <c r="Y68" s="17" t="s">
        <v>1910</v>
      </c>
      <c r="Z68" s="17">
        <v>2</v>
      </c>
      <c r="AA68" s="17" t="s">
        <v>1908</v>
      </c>
      <c r="AB68" s="17" t="s">
        <v>1910</v>
      </c>
      <c r="AC68" s="17">
        <v>2</v>
      </c>
      <c r="AD68" s="17">
        <f t="shared" si="2"/>
        <v>1.6</v>
      </c>
      <c r="AE68" s="17" t="str">
        <f>IF(AND(AD68&gt;=0,AD68&lt;=1),"BAIK",IF(AND(AD68&gt;1.001,AD68&lt;=2),"SEDANG",IF(AND(AD68&gt;2.001,AD68&lt;=3),"RUSAK RINGAN",IF(AND(AD68&gt;3.001,AD68&lt;=4),"RUSAK BERAT",IF(AND(AD68&gt;=4.001),RUNTUH)))))</f>
        <v>SEDANG</v>
      </c>
      <c r="AF68" s="18" t="str">
        <f t="shared" si="0"/>
        <v>PEMELIHARAAN BERKALA</v>
      </c>
    </row>
    <row r="69" spans="2:33" ht="15" x14ac:dyDescent="0.3">
      <c r="B69" s="17">
        <f t="shared" si="1"/>
        <v>56</v>
      </c>
      <c r="C69" s="26">
        <v>24034004</v>
      </c>
      <c r="D69" s="27" t="s">
        <v>1523</v>
      </c>
      <c r="E69" s="27" t="s">
        <v>1684</v>
      </c>
      <c r="F69" s="1" t="s">
        <v>1688</v>
      </c>
      <c r="G69" s="4" t="s">
        <v>1819</v>
      </c>
      <c r="H69" s="4" t="s">
        <v>1848</v>
      </c>
      <c r="I69" s="20"/>
      <c r="J69" s="20"/>
      <c r="K69" s="19">
        <v>1</v>
      </c>
      <c r="L69" s="17"/>
      <c r="M69" s="17"/>
      <c r="N69" s="17"/>
      <c r="O69" s="17" t="s">
        <v>1910</v>
      </c>
      <c r="P69" s="17" t="s">
        <v>1908</v>
      </c>
      <c r="Q69" s="17">
        <v>1</v>
      </c>
      <c r="R69" s="17" t="s">
        <v>1909</v>
      </c>
      <c r="S69" s="17" t="s">
        <v>1919</v>
      </c>
      <c r="T69" s="17">
        <v>2</v>
      </c>
      <c r="U69" s="17" t="s">
        <v>1908</v>
      </c>
      <c r="V69" s="17" t="s">
        <v>1909</v>
      </c>
      <c r="W69" s="17">
        <v>1</v>
      </c>
      <c r="X69" s="17" t="s">
        <v>1911</v>
      </c>
      <c r="Y69" s="17" t="s">
        <v>1910</v>
      </c>
      <c r="Z69" s="17">
        <v>1</v>
      </c>
      <c r="AA69" s="17" t="s">
        <v>1908</v>
      </c>
      <c r="AB69" s="17" t="s">
        <v>1910</v>
      </c>
      <c r="AC69" s="17">
        <v>1</v>
      </c>
      <c r="AD69" s="17">
        <f t="shared" si="2"/>
        <v>1.2</v>
      </c>
      <c r="AE69" s="17" t="str">
        <f>IF(AND(AD69&gt;=0,AD69&lt;=1),"BAIK",IF(AND(AD69&gt;1.001,AD69&lt;=2),"SEDANG",IF(AND(AD69&gt;2.001,AD69&lt;=3),"RUSAK RINGAN",IF(AND(AD69&gt;3.001,AD69&lt;=4),"RUSAK BERAT",IF(AND(AD69&gt;=4.001),RUNTUH)))))</f>
        <v>SEDANG</v>
      </c>
      <c r="AF69" s="18" t="str">
        <f t="shared" si="0"/>
        <v>PEMELIHARAAN BERKALA</v>
      </c>
      <c r="AG69" s="16" t="s">
        <v>1923</v>
      </c>
    </row>
    <row r="70" spans="2:33" ht="15" x14ac:dyDescent="0.3">
      <c r="B70" s="17">
        <f t="shared" si="1"/>
        <v>57</v>
      </c>
      <c r="C70" s="26">
        <v>24034005</v>
      </c>
      <c r="D70" s="27" t="s">
        <v>1524</v>
      </c>
      <c r="E70" s="27" t="s">
        <v>1684</v>
      </c>
      <c r="F70" s="1" t="s">
        <v>1689</v>
      </c>
      <c r="G70" s="4" t="s">
        <v>1819</v>
      </c>
      <c r="H70" s="4" t="s">
        <v>1848</v>
      </c>
      <c r="I70" s="20"/>
      <c r="J70" s="20"/>
      <c r="K70" s="19">
        <v>1</v>
      </c>
      <c r="L70" s="17"/>
      <c r="M70" s="17"/>
      <c r="N70" s="17"/>
      <c r="O70" s="17" t="s">
        <v>1910</v>
      </c>
      <c r="P70" s="17" t="s">
        <v>1908</v>
      </c>
      <c r="Q70" s="17">
        <v>2</v>
      </c>
      <c r="R70" s="17" t="s">
        <v>1909</v>
      </c>
      <c r="S70" s="17" t="s">
        <v>1924</v>
      </c>
      <c r="T70" s="17">
        <v>2</v>
      </c>
      <c r="U70" s="17" t="s">
        <v>1908</v>
      </c>
      <c r="V70" s="17" t="s">
        <v>1909</v>
      </c>
      <c r="W70" s="17">
        <v>1</v>
      </c>
      <c r="X70" s="17" t="s">
        <v>1911</v>
      </c>
      <c r="Y70" s="17" t="s">
        <v>1910</v>
      </c>
      <c r="Z70" s="17">
        <v>2</v>
      </c>
      <c r="AA70" s="17" t="s">
        <v>1908</v>
      </c>
      <c r="AB70" s="17" t="s">
        <v>1910</v>
      </c>
      <c r="AC70" s="17">
        <v>2</v>
      </c>
      <c r="AD70" s="17">
        <f t="shared" si="2"/>
        <v>1.8</v>
      </c>
      <c r="AE70" s="17" t="str">
        <f>IF(AND(AD70&gt;=0,AD70&lt;=1),"BAIK",IF(AND(AD70&gt;1.001,AD70&lt;=2),"SEDANG",IF(AND(AD70&gt;2.001,AD70&lt;=3),"RUSAK RINGAN",IF(AND(AD70&gt;3.001,AD70&lt;=4),"RUSAK BERAT",IF(AND(AD70&gt;=4.001),RUNTUH)))))</f>
        <v>SEDANG</v>
      </c>
      <c r="AF70" s="18" t="str">
        <f t="shared" si="0"/>
        <v>PEMELIHARAAN BERKALA</v>
      </c>
    </row>
    <row r="71" spans="2:33" ht="15" x14ac:dyDescent="0.3">
      <c r="B71" s="17">
        <f t="shared" si="1"/>
        <v>58</v>
      </c>
      <c r="C71" s="26">
        <v>24034006</v>
      </c>
      <c r="D71" s="27" t="s">
        <v>1525</v>
      </c>
      <c r="E71" s="27" t="s">
        <v>1684</v>
      </c>
      <c r="F71" s="1" t="s">
        <v>1690</v>
      </c>
      <c r="G71" s="4" t="s">
        <v>1819</v>
      </c>
      <c r="H71" s="4" t="s">
        <v>1849</v>
      </c>
      <c r="I71" s="20"/>
      <c r="J71" s="20"/>
      <c r="K71" s="19">
        <v>1</v>
      </c>
      <c r="L71" s="17"/>
      <c r="M71" s="17"/>
      <c r="N71" s="17"/>
      <c r="O71" s="17" t="s">
        <v>1915</v>
      </c>
      <c r="P71" s="17" t="s">
        <v>1909</v>
      </c>
      <c r="Q71" s="17">
        <v>1</v>
      </c>
      <c r="R71" s="17" t="s">
        <v>1909</v>
      </c>
      <c r="S71" s="17" t="s">
        <v>1909</v>
      </c>
      <c r="T71" s="17">
        <v>1</v>
      </c>
      <c r="U71" s="17" t="s">
        <v>1908</v>
      </c>
      <c r="V71" s="17" t="s">
        <v>1909</v>
      </c>
      <c r="W71" s="17">
        <v>1</v>
      </c>
      <c r="X71" s="17" t="s">
        <v>1911</v>
      </c>
      <c r="Y71" s="17" t="s">
        <v>1910</v>
      </c>
      <c r="Z71" s="17">
        <v>1</v>
      </c>
      <c r="AA71" s="17" t="s">
        <v>1908</v>
      </c>
      <c r="AB71" s="17" t="s">
        <v>1910</v>
      </c>
      <c r="AC71" s="17">
        <v>1</v>
      </c>
      <c r="AD71" s="17">
        <f t="shared" si="2"/>
        <v>1</v>
      </c>
      <c r="AE71" s="17" t="str">
        <f>IF(AND(AD71&gt;=0,AD71&lt;=1),"BAIK",IF(AND(AD71&gt;1.001,AD71&lt;=2),"SEDANG",IF(AND(AD71&gt;2.001,AD71&lt;=3),"RUSAK RINGAN",IF(AND(AD71&gt;3.001,AD71&lt;=4),"RUSAK BERAT",IF(AND(AD71&gt;=4.001),RUNTUH)))))</f>
        <v>BAIK</v>
      </c>
      <c r="AF71" s="18" t="str">
        <f t="shared" si="0"/>
        <v>PEMELIHARAAN RUTIN</v>
      </c>
    </row>
    <row r="72" spans="2:33" ht="15" x14ac:dyDescent="0.3">
      <c r="B72" s="17">
        <f t="shared" si="1"/>
        <v>59</v>
      </c>
      <c r="C72" s="26">
        <v>24034007</v>
      </c>
      <c r="D72" s="27" t="s">
        <v>1526</v>
      </c>
      <c r="E72" s="27" t="s">
        <v>1684</v>
      </c>
      <c r="F72" s="1" t="s">
        <v>1691</v>
      </c>
      <c r="G72" s="4" t="s">
        <v>1850</v>
      </c>
      <c r="H72" s="4" t="s">
        <v>1851</v>
      </c>
      <c r="I72" s="20"/>
      <c r="J72" s="20"/>
      <c r="K72" s="19">
        <v>1</v>
      </c>
      <c r="L72" s="17"/>
      <c r="M72" s="17"/>
      <c r="N72" s="17"/>
      <c r="O72" s="17" t="s">
        <v>1915</v>
      </c>
      <c r="P72" s="17" t="s">
        <v>1909</v>
      </c>
      <c r="Q72" s="17">
        <v>1</v>
      </c>
      <c r="R72" s="17" t="s">
        <v>1909</v>
      </c>
      <c r="S72" s="17" t="s">
        <v>1909</v>
      </c>
      <c r="T72" s="17">
        <v>1</v>
      </c>
      <c r="U72" s="17" t="s">
        <v>1908</v>
      </c>
      <c r="V72" s="17" t="s">
        <v>1909</v>
      </c>
      <c r="W72" s="17">
        <v>2</v>
      </c>
      <c r="X72" s="17" t="s">
        <v>1911</v>
      </c>
      <c r="Y72" s="17" t="s">
        <v>1910</v>
      </c>
      <c r="Z72" s="17">
        <v>1</v>
      </c>
      <c r="AA72" s="17" t="s">
        <v>1908</v>
      </c>
      <c r="AB72" s="17" t="s">
        <v>1910</v>
      </c>
      <c r="AC72" s="17">
        <v>1</v>
      </c>
      <c r="AD72" s="17">
        <f t="shared" si="2"/>
        <v>1.2</v>
      </c>
      <c r="AE72" s="17" t="str">
        <f>IF(AND(AD72&gt;=0,AD72&lt;=1),"BAIK",IF(AND(AD72&gt;1.001,AD72&lt;=2),"SEDANG",IF(AND(AD72&gt;2.001,AD72&lt;=3),"RUSAK RINGAN",IF(AND(AD72&gt;3.001,AD72&lt;=4),"RUSAK BERAT",IF(AND(AD72&gt;=4.001),RUNTUH)))))</f>
        <v>SEDANG</v>
      </c>
      <c r="AF72" s="18" t="str">
        <f t="shared" si="0"/>
        <v>PEMELIHARAAN BERKALA</v>
      </c>
    </row>
    <row r="73" spans="2:33" ht="15" x14ac:dyDescent="0.3">
      <c r="B73" s="17">
        <f t="shared" si="1"/>
        <v>60</v>
      </c>
      <c r="C73" s="26">
        <v>24037001</v>
      </c>
      <c r="D73" s="27" t="s">
        <v>1527</v>
      </c>
      <c r="E73" s="27" t="s">
        <v>1692</v>
      </c>
      <c r="F73" s="1" t="s">
        <v>1693</v>
      </c>
      <c r="G73" s="4" t="s">
        <v>1822</v>
      </c>
      <c r="H73" s="4" t="s">
        <v>1852</v>
      </c>
      <c r="I73" s="20">
        <v>17.8</v>
      </c>
      <c r="J73" s="20">
        <v>5.8</v>
      </c>
      <c r="K73" s="19">
        <v>1</v>
      </c>
      <c r="L73" s="17"/>
      <c r="M73" s="17"/>
      <c r="N73" s="17"/>
      <c r="O73" s="17" t="s">
        <v>1915</v>
      </c>
      <c r="P73" s="17" t="s">
        <v>1909</v>
      </c>
      <c r="Q73" s="17">
        <v>1</v>
      </c>
      <c r="R73" s="17" t="s">
        <v>1909</v>
      </c>
      <c r="S73" s="17" t="s">
        <v>1909</v>
      </c>
      <c r="T73" s="17">
        <v>1</v>
      </c>
      <c r="U73" s="17" t="s">
        <v>1908</v>
      </c>
      <c r="V73" s="17" t="s">
        <v>1909</v>
      </c>
      <c r="W73" s="17">
        <v>1</v>
      </c>
      <c r="X73" s="17" t="s">
        <v>1911</v>
      </c>
      <c r="Y73" s="17" t="s">
        <v>1910</v>
      </c>
      <c r="Z73" s="17">
        <v>1</v>
      </c>
      <c r="AA73" s="17" t="s">
        <v>1908</v>
      </c>
      <c r="AB73" s="17" t="s">
        <v>1910</v>
      </c>
      <c r="AC73" s="17">
        <v>1</v>
      </c>
      <c r="AD73" s="17">
        <f t="shared" si="2"/>
        <v>1</v>
      </c>
      <c r="AE73" s="17" t="str">
        <f>IF(AND(AD73&gt;=0,AD73&lt;=1),"BAIK",IF(AND(AD73&gt;1.001,AD73&lt;=2),"SEDANG",IF(AND(AD73&gt;2.001,AD73&lt;=3),"RUSAK RINGAN",IF(AND(AD73&gt;3.001,AD73&lt;=4),"RUSAK BERAT",IF(AND(AD73&gt;=4.001),RUNTUH)))))</f>
        <v>BAIK</v>
      </c>
      <c r="AF73" s="18" t="str">
        <f t="shared" si="0"/>
        <v>PEMELIHARAAN RUTIN</v>
      </c>
    </row>
    <row r="74" spans="2:33" ht="15" x14ac:dyDescent="0.3">
      <c r="B74" s="17">
        <f t="shared" si="1"/>
        <v>61</v>
      </c>
      <c r="C74" s="26">
        <v>24039001</v>
      </c>
      <c r="D74" s="27" t="s">
        <v>1528</v>
      </c>
      <c r="E74" s="27" t="s">
        <v>1694</v>
      </c>
      <c r="F74" s="1" t="s">
        <v>1695</v>
      </c>
      <c r="G74" s="4" t="s">
        <v>1843</v>
      </c>
      <c r="H74" s="4" t="s">
        <v>1847</v>
      </c>
      <c r="I74" s="20"/>
      <c r="J74" s="20"/>
      <c r="K74" s="19">
        <v>1</v>
      </c>
      <c r="L74" s="17"/>
      <c r="M74" s="17"/>
      <c r="N74" s="17"/>
      <c r="O74" s="17" t="s">
        <v>1910</v>
      </c>
      <c r="P74" s="17" t="s">
        <v>1908</v>
      </c>
      <c r="Q74" s="17">
        <v>1</v>
      </c>
      <c r="R74" s="17" t="s">
        <v>1909</v>
      </c>
      <c r="S74" s="17" t="s">
        <v>1913</v>
      </c>
      <c r="T74" s="17">
        <v>1</v>
      </c>
      <c r="U74" s="17" t="s">
        <v>1908</v>
      </c>
      <c r="V74" s="17" t="s">
        <v>1909</v>
      </c>
      <c r="W74" s="17">
        <v>2</v>
      </c>
      <c r="X74" s="17" t="s">
        <v>1911</v>
      </c>
      <c r="Y74" s="17" t="s">
        <v>1910</v>
      </c>
      <c r="Z74" s="17">
        <v>1</v>
      </c>
      <c r="AA74" s="17" t="s">
        <v>1908</v>
      </c>
      <c r="AB74" s="17" t="s">
        <v>1910</v>
      </c>
      <c r="AC74" s="17">
        <v>2</v>
      </c>
      <c r="AD74" s="17">
        <f t="shared" si="2"/>
        <v>1.4</v>
      </c>
      <c r="AE74" s="17" t="str">
        <f>IF(AND(AD74&gt;=0,AD74&lt;=1),"BAIK",IF(AND(AD74&gt;1.001,AD74&lt;=2),"SEDANG",IF(AND(AD74&gt;2.001,AD74&lt;=3),"RUSAK RINGAN",IF(AND(AD74&gt;3.001,AD74&lt;=4),"RUSAK BERAT",IF(AND(AD74&gt;=4.001),RUNTUH)))))</f>
        <v>SEDANG</v>
      </c>
      <c r="AF74" s="18" t="str">
        <f t="shared" si="0"/>
        <v>PEMELIHARAAN BERKALA</v>
      </c>
    </row>
    <row r="75" spans="2:33" ht="15" x14ac:dyDescent="0.3">
      <c r="B75" s="17">
        <f t="shared" si="1"/>
        <v>62</v>
      </c>
      <c r="C75" s="26">
        <v>24041001</v>
      </c>
      <c r="D75" s="27" t="s">
        <v>1529</v>
      </c>
      <c r="E75" s="27" t="s">
        <v>1696</v>
      </c>
      <c r="F75" s="1" t="s">
        <v>1697</v>
      </c>
      <c r="G75" s="4" t="s">
        <v>1839</v>
      </c>
      <c r="H75" s="4" t="s">
        <v>1853</v>
      </c>
      <c r="I75" s="20"/>
      <c r="J75" s="20"/>
      <c r="K75" s="19">
        <v>1</v>
      </c>
      <c r="L75" s="17"/>
      <c r="M75" s="17"/>
      <c r="N75" s="17"/>
      <c r="O75" s="17" t="s">
        <v>1910</v>
      </c>
      <c r="P75" s="17" t="s">
        <v>1908</v>
      </c>
      <c r="Q75" s="17">
        <v>2</v>
      </c>
      <c r="R75" s="17" t="s">
        <v>1909</v>
      </c>
      <c r="S75" s="17" t="s">
        <v>1924</v>
      </c>
      <c r="T75" s="17">
        <v>1</v>
      </c>
      <c r="U75" s="17" t="s">
        <v>1908</v>
      </c>
      <c r="V75" s="17" t="s">
        <v>1909</v>
      </c>
      <c r="W75" s="17">
        <v>1</v>
      </c>
      <c r="X75" s="17" t="s">
        <v>1911</v>
      </c>
      <c r="Y75" s="17" t="s">
        <v>1910</v>
      </c>
      <c r="Z75" s="17">
        <v>1</v>
      </c>
      <c r="AA75" s="17" t="s">
        <v>1908</v>
      </c>
      <c r="AB75" s="17" t="s">
        <v>1910</v>
      </c>
      <c r="AC75" s="17">
        <v>1</v>
      </c>
      <c r="AD75" s="17">
        <f t="shared" si="2"/>
        <v>1.2</v>
      </c>
      <c r="AE75" s="17" t="str">
        <f>IF(AND(AD75&gt;=0,AD75&lt;=1),"BAIK",IF(AND(AD75&gt;1.001,AD75&lt;=2),"SEDANG",IF(AND(AD75&gt;2.001,AD75&lt;=3),"RUSAK RINGAN",IF(AND(AD75&gt;3.001,AD75&lt;=4),"RUSAK BERAT",IF(AND(AD75&gt;=4.001),RUNTUH)))))</f>
        <v>SEDANG</v>
      </c>
      <c r="AF75" s="18" t="str">
        <f t="shared" si="0"/>
        <v>PEMELIHARAAN BERKALA</v>
      </c>
    </row>
    <row r="76" spans="2:33" ht="15" x14ac:dyDescent="0.3">
      <c r="B76" s="17">
        <f t="shared" si="1"/>
        <v>63</v>
      </c>
      <c r="C76" s="26">
        <v>24041002</v>
      </c>
      <c r="D76" s="27" t="s">
        <v>1530</v>
      </c>
      <c r="E76" s="27" t="s">
        <v>1696</v>
      </c>
      <c r="F76" s="1" t="s">
        <v>1698</v>
      </c>
      <c r="G76" s="4" t="s">
        <v>1839</v>
      </c>
      <c r="H76" s="4" t="s">
        <v>1854</v>
      </c>
      <c r="I76" s="20"/>
      <c r="J76" s="20"/>
      <c r="K76" s="19">
        <v>1</v>
      </c>
      <c r="L76" s="17"/>
      <c r="M76" s="17"/>
      <c r="N76" s="17"/>
      <c r="O76" s="17" t="s">
        <v>1915</v>
      </c>
      <c r="P76" s="17" t="s">
        <v>1909</v>
      </c>
      <c r="Q76" s="17">
        <v>1</v>
      </c>
      <c r="R76" s="17" t="s">
        <v>1909</v>
      </c>
      <c r="S76" s="17" t="s">
        <v>1924</v>
      </c>
      <c r="T76" s="17">
        <v>1</v>
      </c>
      <c r="U76" s="17" t="s">
        <v>1908</v>
      </c>
      <c r="V76" s="17" t="s">
        <v>1909</v>
      </c>
      <c r="W76" s="17">
        <v>1</v>
      </c>
      <c r="X76" s="17" t="s">
        <v>1911</v>
      </c>
      <c r="Y76" s="17" t="s">
        <v>1910</v>
      </c>
      <c r="Z76" s="17">
        <v>1</v>
      </c>
      <c r="AA76" s="17" t="s">
        <v>1908</v>
      </c>
      <c r="AB76" s="17" t="s">
        <v>1910</v>
      </c>
      <c r="AC76" s="17">
        <v>1</v>
      </c>
      <c r="AD76" s="17">
        <f t="shared" si="2"/>
        <v>1</v>
      </c>
      <c r="AE76" s="17" t="str">
        <f>IF(AND(AD76&gt;=0,AD76&lt;=1),"BAIK",IF(AND(AD76&gt;1.001,AD76&lt;=2),"SEDANG",IF(AND(AD76&gt;2.001,AD76&lt;=3),"RUSAK RINGAN",IF(AND(AD76&gt;3.001,AD76&lt;=4),"RUSAK BERAT",IF(AND(AD76&gt;=4.001),RUNTUH)))))</f>
        <v>BAIK</v>
      </c>
      <c r="AF76" s="18" t="str">
        <f t="shared" si="0"/>
        <v>PEMELIHARAAN RUTIN</v>
      </c>
    </row>
    <row r="77" spans="2:33" ht="15" x14ac:dyDescent="0.3">
      <c r="B77" s="17">
        <f t="shared" si="1"/>
        <v>64</v>
      </c>
      <c r="C77" s="26">
        <v>24043001</v>
      </c>
      <c r="D77" s="27" t="s">
        <v>1531</v>
      </c>
      <c r="E77" s="27" t="s">
        <v>1699</v>
      </c>
      <c r="F77" s="1" t="s">
        <v>1700</v>
      </c>
      <c r="G77" s="4" t="s">
        <v>1843</v>
      </c>
      <c r="H77" s="4" t="s">
        <v>1855</v>
      </c>
      <c r="I77" s="20"/>
      <c r="J77" s="20"/>
      <c r="K77" s="19">
        <v>1</v>
      </c>
      <c r="L77" s="17"/>
      <c r="M77" s="17"/>
      <c r="N77" s="17"/>
      <c r="O77" s="17" t="s">
        <v>1915</v>
      </c>
      <c r="P77" s="17" t="s">
        <v>1909</v>
      </c>
      <c r="Q77" s="17">
        <v>1</v>
      </c>
      <c r="R77" s="17" t="s">
        <v>1909</v>
      </c>
      <c r="S77" s="17" t="s">
        <v>1909</v>
      </c>
      <c r="T77" s="17">
        <v>2</v>
      </c>
      <c r="U77" s="17" t="s">
        <v>1908</v>
      </c>
      <c r="V77" s="17" t="s">
        <v>1909</v>
      </c>
      <c r="W77" s="17">
        <v>1</v>
      </c>
      <c r="X77" s="17" t="s">
        <v>1911</v>
      </c>
      <c r="Y77" s="17" t="s">
        <v>1910</v>
      </c>
      <c r="Z77" s="17">
        <v>1</v>
      </c>
      <c r="AA77" s="17" t="s">
        <v>1908</v>
      </c>
      <c r="AB77" s="17" t="s">
        <v>1910</v>
      </c>
      <c r="AC77" s="17">
        <v>1</v>
      </c>
      <c r="AD77" s="17">
        <f t="shared" si="2"/>
        <v>1.2</v>
      </c>
      <c r="AE77" s="17" t="str">
        <f>IF(AND(AD77&gt;=0,AD77&lt;=1),"BAIK",IF(AND(AD77&gt;1.001,AD77&lt;=2),"SEDANG",IF(AND(AD77&gt;2.001,AD77&lt;=3),"RUSAK RINGAN",IF(AND(AD77&gt;3.001,AD77&lt;=4),"RUSAK BERAT",IF(AND(AD77&gt;=4.001),RUNTUH)))))</f>
        <v>SEDANG</v>
      </c>
      <c r="AF77" s="18" t="str">
        <f t="shared" si="0"/>
        <v>PEMELIHARAAN BERKALA</v>
      </c>
      <c r="AG77" s="16" t="s">
        <v>1923</v>
      </c>
    </row>
    <row r="78" spans="2:33" ht="15" x14ac:dyDescent="0.3">
      <c r="B78" s="17">
        <f t="shared" si="1"/>
        <v>65</v>
      </c>
      <c r="C78" s="26">
        <v>24043002</v>
      </c>
      <c r="D78" s="27" t="s">
        <v>1532</v>
      </c>
      <c r="E78" s="27" t="s">
        <v>1699</v>
      </c>
      <c r="F78" s="1" t="s">
        <v>1701</v>
      </c>
      <c r="G78" s="4" t="s">
        <v>1839</v>
      </c>
      <c r="H78" s="4" t="s">
        <v>1856</v>
      </c>
      <c r="I78" s="20"/>
      <c r="J78" s="20"/>
      <c r="K78" s="19">
        <v>1</v>
      </c>
      <c r="L78" s="17"/>
      <c r="M78" s="17"/>
      <c r="N78" s="17"/>
      <c r="O78" s="17" t="s">
        <v>1915</v>
      </c>
      <c r="P78" s="17" t="s">
        <v>1909</v>
      </c>
      <c r="Q78" s="17">
        <v>1</v>
      </c>
      <c r="R78" s="17" t="s">
        <v>1909</v>
      </c>
      <c r="S78" s="17" t="s">
        <v>1909</v>
      </c>
      <c r="T78" s="17">
        <v>1</v>
      </c>
      <c r="U78" s="17" t="s">
        <v>1908</v>
      </c>
      <c r="V78" s="17" t="s">
        <v>1909</v>
      </c>
      <c r="W78" s="17">
        <v>1</v>
      </c>
      <c r="X78" s="17" t="s">
        <v>1911</v>
      </c>
      <c r="Y78" s="17" t="s">
        <v>1910</v>
      </c>
      <c r="Z78" s="17">
        <v>1</v>
      </c>
      <c r="AA78" s="17" t="s">
        <v>1908</v>
      </c>
      <c r="AB78" s="17" t="s">
        <v>1910</v>
      </c>
      <c r="AC78" s="17">
        <v>1</v>
      </c>
      <c r="AD78" s="17">
        <f t="shared" si="2"/>
        <v>1</v>
      </c>
      <c r="AE78" s="17" t="str">
        <f>IF(AND(AD78&gt;=0,AD78&lt;=1),"BAIK",IF(AND(AD78&gt;1.001,AD78&lt;=2),"SEDANG",IF(AND(AD78&gt;2.001,AD78&lt;=3),"RUSAK RINGAN",IF(AND(AD78&gt;3.001,AD78&lt;=4),"RUSAK BERAT",IF(AND(AD78&gt;=4.001),RUNTUH)))))</f>
        <v>BAIK</v>
      </c>
      <c r="AF78" s="18" t="str">
        <f t="shared" si="0"/>
        <v>PEMELIHARAAN RUTIN</v>
      </c>
    </row>
    <row r="79" spans="2:33" ht="15" x14ac:dyDescent="0.3">
      <c r="B79" s="17">
        <f t="shared" si="1"/>
        <v>66</v>
      </c>
      <c r="C79" s="26">
        <v>24043003</v>
      </c>
      <c r="D79" s="27" t="s">
        <v>1533</v>
      </c>
      <c r="E79" s="27" t="s">
        <v>1699</v>
      </c>
      <c r="F79" s="1" t="s">
        <v>1702</v>
      </c>
      <c r="G79" s="4" t="s">
        <v>1839</v>
      </c>
      <c r="H79" s="4" t="s">
        <v>1856</v>
      </c>
      <c r="I79" s="20"/>
      <c r="J79" s="20"/>
      <c r="K79" s="19">
        <v>1</v>
      </c>
      <c r="L79" s="17"/>
      <c r="M79" s="17"/>
      <c r="N79" s="17"/>
      <c r="O79" s="17" t="s">
        <v>1915</v>
      </c>
      <c r="P79" s="17" t="s">
        <v>1909</v>
      </c>
      <c r="Q79" s="17">
        <v>1</v>
      </c>
      <c r="R79" s="17" t="s">
        <v>1909</v>
      </c>
      <c r="S79" s="17" t="s">
        <v>1909</v>
      </c>
      <c r="T79" s="17">
        <v>1</v>
      </c>
      <c r="U79" s="17" t="s">
        <v>1908</v>
      </c>
      <c r="V79" s="17" t="s">
        <v>1909</v>
      </c>
      <c r="W79" s="17">
        <v>2</v>
      </c>
      <c r="X79" s="17" t="s">
        <v>1911</v>
      </c>
      <c r="Y79" s="17" t="s">
        <v>1910</v>
      </c>
      <c r="Z79" s="17">
        <v>1</v>
      </c>
      <c r="AA79" s="17" t="s">
        <v>1908</v>
      </c>
      <c r="AB79" s="17" t="s">
        <v>1910</v>
      </c>
      <c r="AC79" s="17">
        <v>1</v>
      </c>
      <c r="AD79" s="17">
        <f t="shared" ref="AD79:AD142" si="3">AVERAGE(Q79,T79,W79,Z79,AC79)</f>
        <v>1.2</v>
      </c>
      <c r="AE79" s="17" t="str">
        <f>IF(AND(AD79&gt;=0,AD79&lt;=1),"BAIK",IF(AND(AD79&gt;1.001,AD79&lt;=2),"SEDANG",IF(AND(AD79&gt;2.001,AD79&lt;=3),"RUSAK RINGAN",IF(AND(AD79&gt;3.001,AD79&lt;=4),"RUSAK BERAT",IF(AND(AD79&gt;=4.001),RUNTUH)))))</f>
        <v>SEDANG</v>
      </c>
      <c r="AF79" s="18" t="str">
        <f t="shared" ref="AF79:AF142" si="4">IF(AND(AD79&gt;=0,AD79&lt;=1),"PEMELIHARAAN RUTIN",IF(AND(AD79&gt;1.001,AD79&lt;=2),"PEMELIHARAAN BERKALA",IF(AND(AD79&gt;2.001,AD79&lt;=3),"PEMELIHARAAN REHABILITASI",IF(AND(AD79&gt;3.001),"PERGANTIAN JEMBATAN",0))))</f>
        <v>PEMELIHARAAN BERKALA</v>
      </c>
      <c r="AG79" s="16" t="s">
        <v>1922</v>
      </c>
    </row>
    <row r="80" spans="2:33" ht="15" x14ac:dyDescent="0.3">
      <c r="B80" s="17">
        <f t="shared" si="1"/>
        <v>67</v>
      </c>
      <c r="C80" s="26">
        <v>24043004</v>
      </c>
      <c r="D80" s="27" t="s">
        <v>1534</v>
      </c>
      <c r="E80" s="27" t="s">
        <v>1699</v>
      </c>
      <c r="F80" s="1" t="s">
        <v>1703</v>
      </c>
      <c r="G80" s="4" t="s">
        <v>1839</v>
      </c>
      <c r="H80" s="4" t="s">
        <v>1854</v>
      </c>
      <c r="I80" s="20"/>
      <c r="J80" s="20"/>
      <c r="K80" s="19">
        <v>1</v>
      </c>
      <c r="L80" s="17"/>
      <c r="M80" s="17"/>
      <c r="N80" s="17"/>
      <c r="O80" s="17" t="s">
        <v>1915</v>
      </c>
      <c r="P80" s="17" t="s">
        <v>1909</v>
      </c>
      <c r="Q80" s="17">
        <v>1</v>
      </c>
      <c r="R80" s="17" t="s">
        <v>1909</v>
      </c>
      <c r="S80" s="17" t="s">
        <v>1909</v>
      </c>
      <c r="T80" s="17">
        <v>1</v>
      </c>
      <c r="U80" s="17" t="s">
        <v>1908</v>
      </c>
      <c r="V80" s="17" t="s">
        <v>1909</v>
      </c>
      <c r="W80" s="17">
        <v>3</v>
      </c>
      <c r="X80" s="17" t="s">
        <v>1911</v>
      </c>
      <c r="Y80" s="17" t="s">
        <v>1910</v>
      </c>
      <c r="Z80" s="17">
        <v>1</v>
      </c>
      <c r="AA80" s="17" t="s">
        <v>1908</v>
      </c>
      <c r="AB80" s="17" t="s">
        <v>1910</v>
      </c>
      <c r="AC80" s="17">
        <v>1</v>
      </c>
      <c r="AD80" s="17">
        <f t="shared" si="3"/>
        <v>1.4</v>
      </c>
      <c r="AE80" s="17" t="str">
        <f>IF(AND(AD80&gt;=0,AD80&lt;=1),"BAIK",IF(AND(AD80&gt;1.001,AD80&lt;=2),"SEDANG",IF(AND(AD80&gt;2.001,AD80&lt;=3),"RUSAK RINGAN",IF(AND(AD80&gt;3.001,AD80&lt;=4),"RUSAK BERAT",IF(AND(AD80&gt;=4.001),RUNTUH)))))</f>
        <v>SEDANG</v>
      </c>
      <c r="AF80" s="18" t="str">
        <f t="shared" si="4"/>
        <v>PEMELIHARAAN BERKALA</v>
      </c>
      <c r="AG80" s="16" t="s">
        <v>1923</v>
      </c>
    </row>
    <row r="81" spans="2:32" ht="15" x14ac:dyDescent="0.3">
      <c r="B81" s="17">
        <f t="shared" ref="B81:B144" si="5">B80+1</f>
        <v>68</v>
      </c>
      <c r="C81" s="26">
        <v>24044001</v>
      </c>
      <c r="D81" s="27" t="s">
        <v>1535</v>
      </c>
      <c r="E81" s="27" t="s">
        <v>1704</v>
      </c>
      <c r="F81" s="1" t="s">
        <v>1705</v>
      </c>
      <c r="G81" s="4" t="s">
        <v>1839</v>
      </c>
      <c r="H81" s="4" t="s">
        <v>1857</v>
      </c>
      <c r="I81" s="20"/>
      <c r="J81" s="20"/>
      <c r="K81" s="19">
        <v>1</v>
      </c>
      <c r="L81" s="17"/>
      <c r="M81" s="17"/>
      <c r="N81" s="17"/>
      <c r="O81" s="17" t="s">
        <v>1915</v>
      </c>
      <c r="P81" s="17" t="s">
        <v>1909</v>
      </c>
      <c r="Q81" s="17">
        <v>0</v>
      </c>
      <c r="R81" s="17" t="s">
        <v>1909</v>
      </c>
      <c r="S81" s="17" t="s">
        <v>1909</v>
      </c>
      <c r="T81" s="17">
        <v>0</v>
      </c>
      <c r="U81" s="17" t="s">
        <v>1908</v>
      </c>
      <c r="V81" s="17" t="s">
        <v>1909</v>
      </c>
      <c r="W81" s="17">
        <v>1</v>
      </c>
      <c r="X81" s="17" t="s">
        <v>1911</v>
      </c>
      <c r="Y81" s="17" t="s">
        <v>1910</v>
      </c>
      <c r="Z81" s="17">
        <v>0</v>
      </c>
      <c r="AA81" s="17" t="s">
        <v>1908</v>
      </c>
      <c r="AB81" s="17" t="s">
        <v>1910</v>
      </c>
      <c r="AC81" s="17">
        <v>0</v>
      </c>
      <c r="AD81" s="17">
        <f t="shared" si="3"/>
        <v>0.2</v>
      </c>
      <c r="AE81" s="17" t="str">
        <f>IF(AND(AD81&gt;=0,AD81&lt;=1),"BAIK",IF(AND(AD81&gt;1.001,AD81&lt;=2),"SEDANG",IF(AND(AD81&gt;2.001,AD81&lt;=3),"RUSAK RINGAN",IF(AND(AD81&gt;3.001,AD81&lt;=4),"RUSAK BERAT",IF(AND(AD81&gt;=4.001),RUNTUH)))))</f>
        <v>BAIK</v>
      </c>
      <c r="AF81" s="18" t="str">
        <f t="shared" si="4"/>
        <v>PEMELIHARAAN RUTIN</v>
      </c>
    </row>
    <row r="82" spans="2:32" ht="15" x14ac:dyDescent="0.3">
      <c r="B82" s="17">
        <f t="shared" si="5"/>
        <v>69</v>
      </c>
      <c r="C82" s="26">
        <v>24044002</v>
      </c>
      <c r="D82" s="27" t="s">
        <v>1536</v>
      </c>
      <c r="E82" s="27" t="s">
        <v>1704</v>
      </c>
      <c r="F82" s="1" t="s">
        <v>1706</v>
      </c>
      <c r="G82" s="4" t="s">
        <v>1839</v>
      </c>
      <c r="H82" s="4" t="s">
        <v>1857</v>
      </c>
      <c r="I82" s="20"/>
      <c r="J82" s="20"/>
      <c r="K82" s="19">
        <v>1</v>
      </c>
      <c r="L82" s="17"/>
      <c r="M82" s="17"/>
      <c r="N82" s="17"/>
      <c r="O82" s="17" t="s">
        <v>1913</v>
      </c>
      <c r="P82" s="17" t="s">
        <v>1909</v>
      </c>
      <c r="Q82" s="17">
        <v>1</v>
      </c>
      <c r="R82" s="17" t="s">
        <v>1909</v>
      </c>
      <c r="S82" s="17" t="s">
        <v>1924</v>
      </c>
      <c r="T82" s="17">
        <v>2</v>
      </c>
      <c r="U82" s="17" t="s">
        <v>1908</v>
      </c>
      <c r="V82" s="17" t="s">
        <v>1909</v>
      </c>
      <c r="W82" s="17">
        <v>3</v>
      </c>
      <c r="X82" s="17" t="s">
        <v>1911</v>
      </c>
      <c r="Y82" s="17" t="s">
        <v>1910</v>
      </c>
      <c r="Z82" s="17">
        <v>2</v>
      </c>
      <c r="AA82" s="17" t="s">
        <v>1908</v>
      </c>
      <c r="AB82" s="17" t="s">
        <v>1910</v>
      </c>
      <c r="AC82" s="17">
        <v>2</v>
      </c>
      <c r="AD82" s="17">
        <f t="shared" si="3"/>
        <v>2</v>
      </c>
      <c r="AE82" s="17" t="str">
        <f>IF(AND(AD82&gt;=0,AD82&lt;=1),"BAIK",IF(AND(AD82&gt;1.001,AD82&lt;=2),"SEDANG",IF(AND(AD82&gt;2.001,AD82&lt;=3),"RUSAK RINGAN",IF(AND(AD82&gt;3.001,AD82&lt;=4),"RUSAK BERAT",IF(AND(AD82&gt;=4.001),RUNTUH)))))</f>
        <v>SEDANG</v>
      </c>
      <c r="AF82" s="18" t="str">
        <f t="shared" si="4"/>
        <v>PEMELIHARAAN BERKALA</v>
      </c>
    </row>
    <row r="83" spans="2:32" ht="15" x14ac:dyDescent="0.3">
      <c r="B83" s="17">
        <f t="shared" si="5"/>
        <v>70</v>
      </c>
      <c r="C83" s="26">
        <v>24044003</v>
      </c>
      <c r="D83" s="27" t="s">
        <v>1536</v>
      </c>
      <c r="E83" s="27" t="s">
        <v>1704</v>
      </c>
      <c r="F83" s="1" t="s">
        <v>1707</v>
      </c>
      <c r="G83" s="4" t="s">
        <v>1839</v>
      </c>
      <c r="H83" s="4" t="s">
        <v>1857</v>
      </c>
      <c r="I83" s="20"/>
      <c r="J83" s="20"/>
      <c r="K83" s="19">
        <v>1</v>
      </c>
      <c r="L83" s="17"/>
      <c r="M83" s="17"/>
      <c r="N83" s="17"/>
      <c r="O83" s="17" t="s">
        <v>1915</v>
      </c>
      <c r="P83" s="17" t="s">
        <v>1909</v>
      </c>
      <c r="Q83" s="17">
        <v>0</v>
      </c>
      <c r="R83" s="17" t="s">
        <v>1909</v>
      </c>
      <c r="S83" s="17" t="s">
        <v>1909</v>
      </c>
      <c r="T83" s="17">
        <v>0</v>
      </c>
      <c r="U83" s="17" t="s">
        <v>1908</v>
      </c>
      <c r="V83" s="17" t="s">
        <v>1909</v>
      </c>
      <c r="W83" s="17">
        <v>0</v>
      </c>
      <c r="X83" s="17" t="s">
        <v>1911</v>
      </c>
      <c r="Y83" s="17" t="s">
        <v>1910</v>
      </c>
      <c r="Z83" s="17">
        <v>0</v>
      </c>
      <c r="AA83" s="17" t="s">
        <v>1908</v>
      </c>
      <c r="AB83" s="17" t="s">
        <v>1910</v>
      </c>
      <c r="AC83" s="17">
        <v>0</v>
      </c>
      <c r="AD83" s="17">
        <f t="shared" si="3"/>
        <v>0</v>
      </c>
      <c r="AE83" s="17" t="str">
        <f>IF(AND(AD83&gt;=0,AD83&lt;=1),"BAIK",IF(AND(AD83&gt;1.001,AD83&lt;=2),"SEDANG",IF(AND(AD83&gt;2.001,AD83&lt;=3),"RUSAK RINGAN",IF(AND(AD83&gt;3.001,AD83&lt;=4),"RUSAK BERAT",IF(AND(AD83&gt;=4.001),RUNTUH)))))</f>
        <v>BAIK</v>
      </c>
      <c r="AF83" s="18" t="str">
        <f t="shared" si="4"/>
        <v>PEMELIHARAAN RUTIN</v>
      </c>
    </row>
    <row r="84" spans="2:32" ht="15" x14ac:dyDescent="0.3">
      <c r="B84" s="17">
        <f t="shared" si="5"/>
        <v>71</v>
      </c>
      <c r="C84" s="26">
        <v>24045001</v>
      </c>
      <c r="D84" s="27" t="s">
        <v>1537</v>
      </c>
      <c r="E84" s="27" t="s">
        <v>1708</v>
      </c>
      <c r="F84" s="1" t="s">
        <v>1709</v>
      </c>
      <c r="G84" s="4" t="s">
        <v>1826</v>
      </c>
      <c r="H84" s="4" t="s">
        <v>1826</v>
      </c>
      <c r="I84" s="20"/>
      <c r="J84" s="20"/>
      <c r="K84" s="19">
        <v>1</v>
      </c>
      <c r="L84" s="17"/>
      <c r="M84" s="17"/>
      <c r="N84" s="17"/>
      <c r="O84" s="17" t="s">
        <v>1915</v>
      </c>
      <c r="P84" s="17" t="s">
        <v>1909</v>
      </c>
      <c r="Q84" s="17">
        <v>1</v>
      </c>
      <c r="R84" s="17" t="s">
        <v>1909</v>
      </c>
      <c r="S84" s="17" t="s">
        <v>1919</v>
      </c>
      <c r="T84" s="17">
        <v>2</v>
      </c>
      <c r="U84" s="17" t="s">
        <v>1908</v>
      </c>
      <c r="V84" s="17" t="s">
        <v>1909</v>
      </c>
      <c r="W84" s="17">
        <v>2</v>
      </c>
      <c r="X84" s="17" t="s">
        <v>1911</v>
      </c>
      <c r="Y84" s="17" t="s">
        <v>1910</v>
      </c>
      <c r="Z84" s="17">
        <v>2</v>
      </c>
      <c r="AA84" s="17" t="s">
        <v>1908</v>
      </c>
      <c r="AB84" s="17" t="s">
        <v>1910</v>
      </c>
      <c r="AC84" s="17">
        <v>2</v>
      </c>
      <c r="AD84" s="17">
        <f t="shared" si="3"/>
        <v>1.8</v>
      </c>
      <c r="AE84" s="17" t="str">
        <f>IF(AND(AD84&gt;=0,AD84&lt;=1),"BAIK",IF(AND(AD84&gt;1.001,AD84&lt;=2),"SEDANG",IF(AND(AD84&gt;2.001,AD84&lt;=3),"RUSAK RINGAN",IF(AND(AD84&gt;3.001,AD84&lt;=4),"RUSAK BERAT",IF(AND(AD84&gt;=4.001),RUNTUH)))))</f>
        <v>SEDANG</v>
      </c>
      <c r="AF84" s="18" t="str">
        <f t="shared" si="4"/>
        <v>PEMELIHARAAN BERKALA</v>
      </c>
    </row>
    <row r="85" spans="2:32" ht="15" x14ac:dyDescent="0.3">
      <c r="B85" s="17">
        <f t="shared" si="5"/>
        <v>72</v>
      </c>
      <c r="C85" s="26">
        <v>24047001</v>
      </c>
      <c r="D85" s="27" t="s">
        <v>1538</v>
      </c>
      <c r="E85" s="27" t="s">
        <v>1710</v>
      </c>
      <c r="F85" s="1" t="s">
        <v>1711</v>
      </c>
      <c r="G85" s="4" t="s">
        <v>1858</v>
      </c>
      <c r="H85" s="4" t="s">
        <v>1859</v>
      </c>
      <c r="I85" s="20"/>
      <c r="J85" s="20"/>
      <c r="K85" s="19">
        <v>1</v>
      </c>
      <c r="L85" s="17"/>
      <c r="M85" s="17"/>
      <c r="N85" s="17"/>
      <c r="O85" s="17" t="s">
        <v>1908</v>
      </c>
      <c r="P85" s="17" t="s">
        <v>1909</v>
      </c>
      <c r="Q85" s="17">
        <v>5</v>
      </c>
      <c r="R85" s="17" t="s">
        <v>1909</v>
      </c>
      <c r="S85" s="17" t="s">
        <v>1919</v>
      </c>
      <c r="T85" s="17">
        <v>5</v>
      </c>
      <c r="U85" s="17" t="s">
        <v>1908</v>
      </c>
      <c r="V85" s="17" t="s">
        <v>1909</v>
      </c>
      <c r="W85" s="17">
        <v>5</v>
      </c>
      <c r="X85" s="17" t="s">
        <v>1911</v>
      </c>
      <c r="Y85" s="17" t="s">
        <v>1910</v>
      </c>
      <c r="Z85" s="17">
        <v>5</v>
      </c>
      <c r="AA85" s="17" t="s">
        <v>1908</v>
      </c>
      <c r="AB85" s="17" t="s">
        <v>1910</v>
      </c>
      <c r="AC85" s="17">
        <v>5</v>
      </c>
      <c r="AD85" s="17">
        <f t="shared" si="3"/>
        <v>5</v>
      </c>
      <c r="AE85" s="17" t="e">
        <f>IF(AND(AD85&gt;=0,AD85&lt;=1),"BAIK",IF(AND(AD85&gt;1.001,AD85&lt;=2),"SEDANG",IF(AND(AD85&gt;2.001,AD85&lt;=3),"RUSAK RINGAN",IF(AND(AD85&gt;3.001,AD85&lt;=4),"RUSAK BERAT",IF(AND(AD85&gt;=4.001),RUNTUH)))))</f>
        <v>#NAME?</v>
      </c>
      <c r="AF85" s="18" t="str">
        <f t="shared" si="4"/>
        <v>PERGANTIAN JEMBATAN</v>
      </c>
    </row>
    <row r="86" spans="2:32" ht="15" x14ac:dyDescent="0.3">
      <c r="B86" s="17">
        <f t="shared" si="5"/>
        <v>73</v>
      </c>
      <c r="C86" s="26">
        <v>24048001</v>
      </c>
      <c r="D86" s="27" t="s">
        <v>1539</v>
      </c>
      <c r="E86" s="27" t="s">
        <v>1712</v>
      </c>
      <c r="F86" s="1" t="s">
        <v>1713</v>
      </c>
      <c r="G86" s="4" t="s">
        <v>1858</v>
      </c>
      <c r="H86" s="4" t="s">
        <v>1860</v>
      </c>
      <c r="I86" s="20"/>
      <c r="J86" s="20"/>
      <c r="K86" s="19">
        <v>1</v>
      </c>
      <c r="L86" s="17"/>
      <c r="M86" s="17"/>
      <c r="N86" s="17"/>
      <c r="O86" s="17" t="s">
        <v>1915</v>
      </c>
      <c r="P86" s="17" t="s">
        <v>1909</v>
      </c>
      <c r="Q86" s="17">
        <v>3</v>
      </c>
      <c r="R86" s="17" t="s">
        <v>1909</v>
      </c>
      <c r="S86" s="17" t="s">
        <v>1924</v>
      </c>
      <c r="T86" s="17">
        <v>2</v>
      </c>
      <c r="U86" s="17" t="s">
        <v>1908</v>
      </c>
      <c r="V86" s="17" t="s">
        <v>1909</v>
      </c>
      <c r="W86" s="17">
        <v>3</v>
      </c>
      <c r="X86" s="17" t="s">
        <v>1911</v>
      </c>
      <c r="Y86" s="17" t="s">
        <v>1910</v>
      </c>
      <c r="Z86" s="17">
        <v>3</v>
      </c>
      <c r="AA86" s="17" t="s">
        <v>1908</v>
      </c>
      <c r="AB86" s="17" t="s">
        <v>1910</v>
      </c>
      <c r="AC86" s="17">
        <v>3</v>
      </c>
      <c r="AD86" s="17">
        <f t="shared" si="3"/>
        <v>2.8</v>
      </c>
      <c r="AE86" s="17" t="str">
        <f>IF(AND(AD86&gt;=0,AD86&lt;=1),"BAIK",IF(AND(AD86&gt;1.001,AD86&lt;=2),"SEDANG",IF(AND(AD86&gt;2.001,AD86&lt;=3),"RUSAK RINGAN",IF(AND(AD86&gt;3.001,AD86&lt;=4),"RUSAK BERAT",IF(AND(AD86&gt;=4.001),RUNTUH)))))</f>
        <v>RUSAK RINGAN</v>
      </c>
      <c r="AF86" s="18" t="str">
        <f t="shared" si="4"/>
        <v>PEMELIHARAAN REHABILITASI</v>
      </c>
    </row>
    <row r="87" spans="2:32" ht="15" x14ac:dyDescent="0.3">
      <c r="B87" s="17">
        <f t="shared" si="5"/>
        <v>74</v>
      </c>
      <c r="C87" s="26">
        <v>24048002</v>
      </c>
      <c r="D87" s="27" t="s">
        <v>1506</v>
      </c>
      <c r="E87" s="27" t="s">
        <v>1712</v>
      </c>
      <c r="F87" s="1" t="s">
        <v>1714</v>
      </c>
      <c r="G87" s="4" t="s">
        <v>1858</v>
      </c>
      <c r="H87" s="4" t="s">
        <v>1860</v>
      </c>
      <c r="I87" s="20"/>
      <c r="J87" s="20"/>
      <c r="K87" s="19">
        <v>1</v>
      </c>
      <c r="L87" s="17"/>
      <c r="M87" s="17"/>
      <c r="N87" s="17"/>
      <c r="O87" s="17" t="s">
        <v>1915</v>
      </c>
      <c r="P87" s="17" t="s">
        <v>1909</v>
      </c>
      <c r="Q87" s="17">
        <v>2</v>
      </c>
      <c r="R87" s="17" t="s">
        <v>1909</v>
      </c>
      <c r="S87" s="17" t="s">
        <v>1924</v>
      </c>
      <c r="T87" s="17">
        <v>1</v>
      </c>
      <c r="U87" s="17" t="s">
        <v>1908</v>
      </c>
      <c r="V87" s="17" t="s">
        <v>1909</v>
      </c>
      <c r="W87" s="17">
        <v>3</v>
      </c>
      <c r="X87" s="17" t="s">
        <v>1911</v>
      </c>
      <c r="Y87" s="17" t="s">
        <v>1910</v>
      </c>
      <c r="Z87" s="17">
        <v>1</v>
      </c>
      <c r="AA87" s="17" t="s">
        <v>1908</v>
      </c>
      <c r="AB87" s="17" t="s">
        <v>1910</v>
      </c>
      <c r="AC87" s="17">
        <v>1</v>
      </c>
      <c r="AD87" s="17">
        <f t="shared" si="3"/>
        <v>1.6</v>
      </c>
      <c r="AE87" s="17" t="str">
        <f>IF(AND(AD87&gt;=0,AD87&lt;=1),"BAIK",IF(AND(AD87&gt;1.001,AD87&lt;=2),"SEDANG",IF(AND(AD87&gt;2.001,AD87&lt;=3),"RUSAK RINGAN",IF(AND(AD87&gt;3.001,AD87&lt;=4),"RUSAK BERAT",IF(AND(AD87&gt;=4.001),RUNTUH)))))</f>
        <v>SEDANG</v>
      </c>
      <c r="AF87" s="18" t="str">
        <f t="shared" si="4"/>
        <v>PEMELIHARAAN BERKALA</v>
      </c>
    </row>
    <row r="88" spans="2:32" ht="15" x14ac:dyDescent="0.3">
      <c r="B88" s="17">
        <f t="shared" si="5"/>
        <v>75</v>
      </c>
      <c r="C88" s="26">
        <v>24048003</v>
      </c>
      <c r="D88" s="27" t="s">
        <v>1499</v>
      </c>
      <c r="E88" s="27" t="s">
        <v>1712</v>
      </c>
      <c r="F88" s="1" t="s">
        <v>1715</v>
      </c>
      <c r="G88" s="4" t="s">
        <v>1858</v>
      </c>
      <c r="H88" s="4" t="s">
        <v>1861</v>
      </c>
      <c r="I88" s="20"/>
      <c r="J88" s="20"/>
      <c r="K88" s="19">
        <v>1</v>
      </c>
      <c r="L88" s="17"/>
      <c r="M88" s="17"/>
      <c r="N88" s="17"/>
      <c r="O88" s="17" t="s">
        <v>1915</v>
      </c>
      <c r="P88" s="17" t="s">
        <v>1909</v>
      </c>
      <c r="Q88" s="17">
        <v>2</v>
      </c>
      <c r="R88" s="17" t="s">
        <v>1909</v>
      </c>
      <c r="S88" s="17" t="s">
        <v>1924</v>
      </c>
      <c r="T88" s="17">
        <v>2</v>
      </c>
      <c r="U88" s="17" t="s">
        <v>1908</v>
      </c>
      <c r="V88" s="17" t="s">
        <v>1909</v>
      </c>
      <c r="W88" s="17">
        <v>3</v>
      </c>
      <c r="X88" s="17" t="s">
        <v>1911</v>
      </c>
      <c r="Y88" s="17" t="s">
        <v>1910</v>
      </c>
      <c r="Z88" s="17">
        <v>2</v>
      </c>
      <c r="AA88" s="17" t="s">
        <v>1908</v>
      </c>
      <c r="AB88" s="17" t="s">
        <v>1910</v>
      </c>
      <c r="AC88" s="17">
        <v>2</v>
      </c>
      <c r="AD88" s="17">
        <f t="shared" si="3"/>
        <v>2.2000000000000002</v>
      </c>
      <c r="AE88" s="17" t="str">
        <f>IF(AND(AD88&gt;=0,AD88&lt;=1),"BAIK",IF(AND(AD88&gt;1.001,AD88&lt;=2),"SEDANG",IF(AND(AD88&gt;2.001,AD88&lt;=3),"RUSAK RINGAN",IF(AND(AD88&gt;3.001,AD88&lt;=4),"RUSAK BERAT",IF(AND(AD88&gt;=4.001),RUNTUH)))))</f>
        <v>RUSAK RINGAN</v>
      </c>
      <c r="AF88" s="18" t="str">
        <f t="shared" si="4"/>
        <v>PEMELIHARAAN REHABILITASI</v>
      </c>
    </row>
    <row r="89" spans="2:32" ht="15" x14ac:dyDescent="0.3">
      <c r="B89" s="17">
        <f t="shared" si="5"/>
        <v>76</v>
      </c>
      <c r="C89" s="26">
        <v>24049001</v>
      </c>
      <c r="D89" s="27" t="s">
        <v>1540</v>
      </c>
      <c r="E89" s="27" t="s">
        <v>1716</v>
      </c>
      <c r="F89" s="1" t="s">
        <v>1717</v>
      </c>
      <c r="G89" s="4" t="s">
        <v>1858</v>
      </c>
      <c r="H89" s="4" t="s">
        <v>1862</v>
      </c>
      <c r="I89" s="20"/>
      <c r="J89" s="20"/>
      <c r="K89" s="19">
        <v>1</v>
      </c>
      <c r="L89" s="17"/>
      <c r="M89" s="17"/>
      <c r="N89" s="17"/>
      <c r="O89" s="17" t="s">
        <v>1915</v>
      </c>
      <c r="P89" s="17" t="s">
        <v>1909</v>
      </c>
      <c r="Q89" s="17">
        <v>1</v>
      </c>
      <c r="R89" s="17" t="s">
        <v>1909</v>
      </c>
      <c r="S89" s="17" t="s">
        <v>1909</v>
      </c>
      <c r="T89" s="17">
        <v>2</v>
      </c>
      <c r="U89" s="17" t="s">
        <v>1908</v>
      </c>
      <c r="V89" s="17" t="s">
        <v>1909</v>
      </c>
      <c r="W89" s="17">
        <v>1</v>
      </c>
      <c r="X89" s="17" t="s">
        <v>1911</v>
      </c>
      <c r="Y89" s="17" t="s">
        <v>1910</v>
      </c>
      <c r="Z89" s="17">
        <v>2</v>
      </c>
      <c r="AA89" s="17" t="s">
        <v>1908</v>
      </c>
      <c r="AB89" s="17" t="s">
        <v>1910</v>
      </c>
      <c r="AC89" s="17">
        <v>3</v>
      </c>
      <c r="AD89" s="17">
        <f t="shared" si="3"/>
        <v>1.8</v>
      </c>
      <c r="AE89" s="17" t="str">
        <f>IF(AND(AD89&gt;=0,AD89&lt;=1),"BAIK",IF(AND(AD89&gt;1.001,AD89&lt;=2),"SEDANG",IF(AND(AD89&gt;2.001,AD89&lt;=3),"RUSAK RINGAN",IF(AND(AD89&gt;3.001,AD89&lt;=4),"RUSAK BERAT",IF(AND(AD89&gt;=4.001),RUNTUH)))))</f>
        <v>SEDANG</v>
      </c>
      <c r="AF89" s="18" t="str">
        <f t="shared" si="4"/>
        <v>PEMELIHARAAN BERKALA</v>
      </c>
    </row>
    <row r="90" spans="2:32" ht="15" x14ac:dyDescent="0.3">
      <c r="B90" s="17">
        <f t="shared" si="5"/>
        <v>77</v>
      </c>
      <c r="C90" s="26">
        <v>24049002</v>
      </c>
      <c r="D90" s="27" t="s">
        <v>1541</v>
      </c>
      <c r="E90" s="27" t="s">
        <v>1716</v>
      </c>
      <c r="F90" s="1" t="s">
        <v>1718</v>
      </c>
      <c r="G90" s="4" t="s">
        <v>1858</v>
      </c>
      <c r="H90" s="4" t="s">
        <v>1862</v>
      </c>
      <c r="I90" s="20"/>
      <c r="J90" s="20"/>
      <c r="K90" s="19">
        <v>1</v>
      </c>
      <c r="L90" s="17"/>
      <c r="M90" s="17"/>
      <c r="N90" s="17"/>
      <c r="O90" s="17" t="s">
        <v>1910</v>
      </c>
      <c r="P90" s="17" t="s">
        <v>1908</v>
      </c>
      <c r="Q90" s="17">
        <v>1</v>
      </c>
      <c r="R90" s="17" t="s">
        <v>1909</v>
      </c>
      <c r="S90" s="17" t="s">
        <v>1909</v>
      </c>
      <c r="T90" s="17">
        <v>1</v>
      </c>
      <c r="U90" s="17" t="s">
        <v>1908</v>
      </c>
      <c r="V90" s="17" t="s">
        <v>1909</v>
      </c>
      <c r="W90" s="17">
        <v>1</v>
      </c>
      <c r="X90" s="17" t="s">
        <v>1911</v>
      </c>
      <c r="Y90" s="17" t="s">
        <v>1910</v>
      </c>
      <c r="Z90" s="17">
        <v>1</v>
      </c>
      <c r="AA90" s="17" t="s">
        <v>1908</v>
      </c>
      <c r="AB90" s="17" t="s">
        <v>1910</v>
      </c>
      <c r="AC90" s="17">
        <v>3</v>
      </c>
      <c r="AD90" s="17">
        <f t="shared" si="3"/>
        <v>1.4</v>
      </c>
      <c r="AE90" s="17" t="str">
        <f>IF(AND(AD90&gt;=0,AD90&lt;=1),"BAIK",IF(AND(AD90&gt;1.001,AD90&lt;=2),"SEDANG",IF(AND(AD90&gt;2.001,AD90&lt;=3),"RUSAK RINGAN",IF(AND(AD90&gt;3.001,AD90&lt;=4),"RUSAK BERAT",IF(AND(AD90&gt;=4.001),RUNTUH)))))</f>
        <v>SEDANG</v>
      </c>
      <c r="AF90" s="18" t="str">
        <f t="shared" si="4"/>
        <v>PEMELIHARAAN BERKALA</v>
      </c>
    </row>
    <row r="91" spans="2:32" ht="15" x14ac:dyDescent="0.3">
      <c r="B91" s="17">
        <f t="shared" si="5"/>
        <v>78</v>
      </c>
      <c r="C91" s="26">
        <v>24049003</v>
      </c>
      <c r="D91" s="27" t="s">
        <v>1542</v>
      </c>
      <c r="E91" s="27" t="s">
        <v>1716</v>
      </c>
      <c r="F91" s="1" t="s">
        <v>1719</v>
      </c>
      <c r="G91" s="4" t="s">
        <v>1858</v>
      </c>
      <c r="H91" s="4" t="s">
        <v>1863</v>
      </c>
      <c r="I91" s="20"/>
      <c r="J91" s="20"/>
      <c r="K91" s="19">
        <v>1</v>
      </c>
      <c r="L91" s="17"/>
      <c r="M91" s="17"/>
      <c r="N91" s="17"/>
      <c r="O91" s="17" t="s">
        <v>1915</v>
      </c>
      <c r="P91" s="17" t="s">
        <v>1909</v>
      </c>
      <c r="Q91" s="17">
        <v>1</v>
      </c>
      <c r="R91" s="17" t="s">
        <v>1909</v>
      </c>
      <c r="S91" s="17" t="s">
        <v>1909</v>
      </c>
      <c r="T91" s="17">
        <v>1</v>
      </c>
      <c r="U91" s="17" t="s">
        <v>1908</v>
      </c>
      <c r="V91" s="17" t="s">
        <v>1909</v>
      </c>
      <c r="W91" s="17">
        <v>1</v>
      </c>
      <c r="X91" s="17" t="s">
        <v>1911</v>
      </c>
      <c r="Y91" s="17" t="s">
        <v>1910</v>
      </c>
      <c r="Z91" s="17">
        <v>1</v>
      </c>
      <c r="AA91" s="17" t="s">
        <v>1908</v>
      </c>
      <c r="AB91" s="17" t="s">
        <v>1910</v>
      </c>
      <c r="AC91" s="17">
        <v>1</v>
      </c>
      <c r="AD91" s="17">
        <f t="shared" si="3"/>
        <v>1</v>
      </c>
      <c r="AE91" s="17" t="str">
        <f>IF(AND(AD91&gt;=0,AD91&lt;=1),"BAIK",IF(AND(AD91&gt;1.001,AD91&lt;=2),"SEDANG",IF(AND(AD91&gt;2.001,AD91&lt;=3),"RUSAK RINGAN",IF(AND(AD91&gt;3.001,AD91&lt;=4),"RUSAK BERAT",IF(AND(AD91&gt;=4.001),RUNTUH)))))</f>
        <v>BAIK</v>
      </c>
      <c r="AF91" s="18" t="str">
        <f t="shared" si="4"/>
        <v>PEMELIHARAAN RUTIN</v>
      </c>
    </row>
    <row r="92" spans="2:32" ht="15" x14ac:dyDescent="0.3">
      <c r="B92" s="17">
        <f t="shared" si="5"/>
        <v>79</v>
      </c>
      <c r="C92" s="26">
        <v>24049004</v>
      </c>
      <c r="D92" s="27" t="s">
        <v>1543</v>
      </c>
      <c r="E92" s="27" t="s">
        <v>1716</v>
      </c>
      <c r="F92" s="1" t="s">
        <v>1720</v>
      </c>
      <c r="G92" s="4" t="s">
        <v>1858</v>
      </c>
      <c r="H92" s="4" t="s">
        <v>1863</v>
      </c>
      <c r="I92" s="20"/>
      <c r="J92" s="20"/>
      <c r="K92" s="19">
        <v>1</v>
      </c>
      <c r="L92" s="17"/>
      <c r="M92" s="17"/>
      <c r="N92" s="17"/>
      <c r="O92" s="17" t="s">
        <v>1915</v>
      </c>
      <c r="P92" s="17" t="s">
        <v>1909</v>
      </c>
      <c r="Q92" s="17">
        <v>1</v>
      </c>
      <c r="R92" s="17" t="s">
        <v>1909</v>
      </c>
      <c r="S92" s="17" t="s">
        <v>1909</v>
      </c>
      <c r="T92" s="17">
        <v>1</v>
      </c>
      <c r="U92" s="17" t="s">
        <v>1908</v>
      </c>
      <c r="V92" s="17" t="s">
        <v>1909</v>
      </c>
      <c r="W92" s="17">
        <v>1</v>
      </c>
      <c r="X92" s="17" t="s">
        <v>1911</v>
      </c>
      <c r="Y92" s="17" t="s">
        <v>1910</v>
      </c>
      <c r="Z92" s="17">
        <v>1</v>
      </c>
      <c r="AA92" s="17" t="s">
        <v>1908</v>
      </c>
      <c r="AB92" s="17" t="s">
        <v>1910</v>
      </c>
      <c r="AC92" s="17">
        <v>1</v>
      </c>
      <c r="AD92" s="17">
        <f t="shared" si="3"/>
        <v>1</v>
      </c>
      <c r="AE92" s="17" t="str">
        <f>IF(AND(AD92&gt;=0,AD92&lt;=1),"BAIK",IF(AND(AD92&gt;1.001,AD92&lt;=2),"SEDANG",IF(AND(AD92&gt;2.001,AD92&lt;=3),"RUSAK RINGAN",IF(AND(AD92&gt;3.001,AD92&lt;=4),"RUSAK BERAT",IF(AND(AD92&gt;=4.001),RUNTUH)))))</f>
        <v>BAIK</v>
      </c>
      <c r="AF92" s="18" t="str">
        <f t="shared" si="4"/>
        <v>PEMELIHARAAN RUTIN</v>
      </c>
    </row>
    <row r="93" spans="2:32" ht="15" x14ac:dyDescent="0.3">
      <c r="B93" s="17">
        <f t="shared" si="5"/>
        <v>80</v>
      </c>
      <c r="C93" s="26">
        <v>24050001</v>
      </c>
      <c r="D93" s="27" t="s">
        <v>1544</v>
      </c>
      <c r="E93" s="27" t="s">
        <v>1721</v>
      </c>
      <c r="F93" s="1" t="s">
        <v>1722</v>
      </c>
      <c r="G93" s="4" t="s">
        <v>1858</v>
      </c>
      <c r="H93" s="4" t="s">
        <v>1861</v>
      </c>
      <c r="I93" s="20"/>
      <c r="J93" s="20"/>
      <c r="K93" s="19">
        <v>1</v>
      </c>
      <c r="L93" s="17"/>
      <c r="M93" s="17"/>
      <c r="N93" s="17"/>
      <c r="O93" s="17" t="s">
        <v>1915</v>
      </c>
      <c r="P93" s="17" t="s">
        <v>1909</v>
      </c>
      <c r="Q93" s="17">
        <v>1</v>
      </c>
      <c r="R93" s="17" t="s">
        <v>1909</v>
      </c>
      <c r="S93" s="17" t="s">
        <v>1913</v>
      </c>
      <c r="T93" s="17">
        <v>1</v>
      </c>
      <c r="U93" s="17" t="s">
        <v>1908</v>
      </c>
      <c r="V93" s="17" t="s">
        <v>1909</v>
      </c>
      <c r="W93" s="17">
        <v>1</v>
      </c>
      <c r="X93" s="17" t="s">
        <v>1911</v>
      </c>
      <c r="Y93" s="17" t="s">
        <v>1910</v>
      </c>
      <c r="Z93" s="17">
        <v>1</v>
      </c>
      <c r="AA93" s="17" t="s">
        <v>1908</v>
      </c>
      <c r="AB93" s="17" t="s">
        <v>1910</v>
      </c>
      <c r="AC93" s="17">
        <v>1</v>
      </c>
      <c r="AD93" s="17">
        <f t="shared" si="3"/>
        <v>1</v>
      </c>
      <c r="AE93" s="17" t="str">
        <f>IF(AND(AD93&gt;=0,AD93&lt;=1),"BAIK",IF(AND(AD93&gt;1.001,AD93&lt;=2),"SEDANG",IF(AND(AD93&gt;2.001,AD93&lt;=3),"RUSAK RINGAN",IF(AND(AD93&gt;3.001,AD93&lt;=4),"RUSAK BERAT",IF(AND(AD93&gt;=4.001),RUNTUH)))))</f>
        <v>BAIK</v>
      </c>
      <c r="AF93" s="18" t="str">
        <f t="shared" si="4"/>
        <v>PEMELIHARAAN RUTIN</v>
      </c>
    </row>
    <row r="94" spans="2:32" ht="15" x14ac:dyDescent="0.3">
      <c r="B94" s="17">
        <f t="shared" si="5"/>
        <v>81</v>
      </c>
      <c r="C94" s="26">
        <v>24050002</v>
      </c>
      <c r="D94" s="27" t="s">
        <v>1545</v>
      </c>
      <c r="E94" s="27" t="s">
        <v>1721</v>
      </c>
      <c r="F94" s="1" t="s">
        <v>1723</v>
      </c>
      <c r="G94" s="4" t="s">
        <v>1858</v>
      </c>
      <c r="H94" s="4" t="s">
        <v>1861</v>
      </c>
      <c r="I94" s="20"/>
      <c r="J94" s="20"/>
      <c r="K94" s="19">
        <v>1</v>
      </c>
      <c r="L94" s="17"/>
      <c r="M94" s="17"/>
      <c r="N94" s="17"/>
      <c r="O94" s="17" t="s">
        <v>1915</v>
      </c>
      <c r="P94" s="17" t="s">
        <v>1909</v>
      </c>
      <c r="Q94" s="17">
        <v>1</v>
      </c>
      <c r="R94" s="17" t="s">
        <v>1909</v>
      </c>
      <c r="S94" s="17" t="s">
        <v>1913</v>
      </c>
      <c r="T94" s="17">
        <v>1</v>
      </c>
      <c r="U94" s="17" t="s">
        <v>1908</v>
      </c>
      <c r="V94" s="17" t="s">
        <v>1909</v>
      </c>
      <c r="W94" s="17">
        <v>1</v>
      </c>
      <c r="X94" s="17" t="s">
        <v>1911</v>
      </c>
      <c r="Y94" s="17" t="s">
        <v>1910</v>
      </c>
      <c r="Z94" s="17">
        <v>2</v>
      </c>
      <c r="AA94" s="17" t="s">
        <v>1908</v>
      </c>
      <c r="AB94" s="17" t="s">
        <v>1910</v>
      </c>
      <c r="AC94" s="17">
        <v>2</v>
      </c>
      <c r="AD94" s="17">
        <f>AVERAGE(Q94,T94,W94,Z94,AC94)</f>
        <v>1.4</v>
      </c>
      <c r="AE94" s="17" t="str">
        <f>IF(AND(AD94&gt;=0,AD94&lt;=1),"BAIK",IF(AND(AD94&gt;1.001,AD94&lt;=2),"SEDANG",IF(AND(AD94&gt;2.001,AD94&lt;=3),"RUSAK RINGAN",IF(AND(AD94&gt;3.001,AD94&lt;=4),"RUSAK BERAT",IF(AND(AD94&gt;=4.001),RUNTUH)))))</f>
        <v>SEDANG</v>
      </c>
      <c r="AF94" s="18" t="str">
        <f t="shared" si="4"/>
        <v>PEMELIHARAAN BERKALA</v>
      </c>
    </row>
    <row r="95" spans="2:32" ht="15" x14ac:dyDescent="0.3">
      <c r="B95" s="17">
        <f t="shared" si="5"/>
        <v>82</v>
      </c>
      <c r="C95" s="26">
        <v>24051001</v>
      </c>
      <c r="D95" s="27" t="s">
        <v>1546</v>
      </c>
      <c r="E95" s="27" t="s">
        <v>1724</v>
      </c>
      <c r="F95" s="1" t="s">
        <v>1725</v>
      </c>
      <c r="G95" s="4" t="s">
        <v>1858</v>
      </c>
      <c r="H95" s="4" t="s">
        <v>1864</v>
      </c>
      <c r="I95" s="20"/>
      <c r="J95" s="20"/>
      <c r="K95" s="19">
        <v>1</v>
      </c>
      <c r="L95" s="17"/>
      <c r="M95" s="17"/>
      <c r="N95" s="17"/>
      <c r="O95" s="17" t="s">
        <v>1910</v>
      </c>
      <c r="P95" s="17" t="s">
        <v>1908</v>
      </c>
      <c r="Q95" s="17">
        <v>1</v>
      </c>
      <c r="R95" s="17" t="s">
        <v>1909</v>
      </c>
      <c r="S95" s="17" t="s">
        <v>1913</v>
      </c>
      <c r="T95" s="17">
        <v>1</v>
      </c>
      <c r="U95" s="17" t="s">
        <v>1908</v>
      </c>
      <c r="V95" s="17" t="s">
        <v>1909</v>
      </c>
      <c r="W95" s="17">
        <v>1</v>
      </c>
      <c r="X95" s="17" t="s">
        <v>1911</v>
      </c>
      <c r="Y95" s="17" t="s">
        <v>1910</v>
      </c>
      <c r="Z95" s="17">
        <v>1</v>
      </c>
      <c r="AA95" s="17" t="s">
        <v>1908</v>
      </c>
      <c r="AB95" s="17" t="s">
        <v>1910</v>
      </c>
      <c r="AC95" s="17">
        <v>1</v>
      </c>
      <c r="AD95" s="17">
        <f t="shared" si="3"/>
        <v>1</v>
      </c>
      <c r="AE95" s="17" t="str">
        <f>IF(AND(AD95&gt;=0,AD95&lt;=1),"BAIK",IF(AND(AD95&gt;1.001,AD95&lt;=2),"SEDANG",IF(AND(AD95&gt;2.001,AD95&lt;=3),"RUSAK RINGAN",IF(AND(AD95&gt;3.001,AD95&lt;=4),"RUSAK BERAT",IF(AND(AD95&gt;=4.001),RUNTUH)))))</f>
        <v>BAIK</v>
      </c>
      <c r="AF95" s="18" t="str">
        <f t="shared" si="4"/>
        <v>PEMELIHARAAN RUTIN</v>
      </c>
    </row>
    <row r="96" spans="2:32" ht="15" x14ac:dyDescent="0.3">
      <c r="B96" s="17">
        <f t="shared" si="5"/>
        <v>83</v>
      </c>
      <c r="C96" s="26">
        <v>24053001</v>
      </c>
      <c r="D96" s="27" t="s">
        <v>1547</v>
      </c>
      <c r="E96" s="27" t="s">
        <v>1726</v>
      </c>
      <c r="F96" s="1" t="s">
        <v>1727</v>
      </c>
      <c r="G96" s="4" t="s">
        <v>1865</v>
      </c>
      <c r="H96" s="4" t="s">
        <v>1866</v>
      </c>
      <c r="I96" s="20">
        <v>9.5</v>
      </c>
      <c r="J96" s="20">
        <v>4.7</v>
      </c>
      <c r="K96" s="19">
        <v>1</v>
      </c>
      <c r="L96" s="17"/>
      <c r="M96" s="17"/>
      <c r="N96" s="17"/>
      <c r="O96" s="17" t="s">
        <v>1915</v>
      </c>
      <c r="P96" s="17" t="s">
        <v>1909</v>
      </c>
      <c r="Q96" s="17">
        <v>1</v>
      </c>
      <c r="R96" s="17" t="s">
        <v>1909</v>
      </c>
      <c r="S96" s="17" t="s">
        <v>1913</v>
      </c>
      <c r="T96" s="17">
        <v>1</v>
      </c>
      <c r="U96" s="17" t="s">
        <v>1908</v>
      </c>
      <c r="V96" s="17" t="s">
        <v>1909</v>
      </c>
      <c r="W96" s="17">
        <v>1</v>
      </c>
      <c r="X96" s="17" t="s">
        <v>1911</v>
      </c>
      <c r="Y96" s="17" t="s">
        <v>1910</v>
      </c>
      <c r="Z96" s="17">
        <v>1</v>
      </c>
      <c r="AA96" s="17" t="s">
        <v>1908</v>
      </c>
      <c r="AB96" s="17" t="s">
        <v>1910</v>
      </c>
      <c r="AC96" s="17">
        <v>2</v>
      </c>
      <c r="AD96" s="17">
        <f t="shared" si="3"/>
        <v>1.2</v>
      </c>
      <c r="AE96" s="17" t="str">
        <f>IF(AND(AD96&gt;=0,AD96&lt;=1),"BAIK",IF(AND(AD96&gt;1.001,AD96&lt;=2),"SEDANG",IF(AND(AD96&gt;2.001,AD96&lt;=3),"RUSAK RINGAN",IF(AND(AD96&gt;3.001,AD96&lt;=4),"RUSAK BERAT",IF(AND(AD96&gt;=4.001),RUNTUH)))))</f>
        <v>SEDANG</v>
      </c>
      <c r="AF96" s="18" t="str">
        <f t="shared" si="4"/>
        <v>PEMELIHARAAN BERKALA</v>
      </c>
    </row>
    <row r="97" spans="2:32" ht="15" x14ac:dyDescent="0.3">
      <c r="B97" s="17">
        <f t="shared" si="5"/>
        <v>84</v>
      </c>
      <c r="C97" s="26">
        <v>24053002</v>
      </c>
      <c r="D97" s="27" t="s">
        <v>1548</v>
      </c>
      <c r="E97" s="27" t="s">
        <v>1726</v>
      </c>
      <c r="F97" s="1" t="s">
        <v>1728</v>
      </c>
      <c r="G97" s="4" t="s">
        <v>1865</v>
      </c>
      <c r="H97" s="4" t="s">
        <v>1866</v>
      </c>
      <c r="I97" s="20">
        <v>9.3000000000000007</v>
      </c>
      <c r="J97" s="20">
        <v>4.7</v>
      </c>
      <c r="K97" s="19">
        <v>1</v>
      </c>
      <c r="L97" s="17"/>
      <c r="M97" s="17"/>
      <c r="N97" s="17"/>
      <c r="O97" s="17" t="s">
        <v>1915</v>
      </c>
      <c r="P97" s="17" t="s">
        <v>1909</v>
      </c>
      <c r="Q97" s="17">
        <v>1</v>
      </c>
      <c r="R97" s="17" t="s">
        <v>1909</v>
      </c>
      <c r="S97" s="17" t="s">
        <v>1913</v>
      </c>
      <c r="T97" s="17">
        <v>2</v>
      </c>
      <c r="U97" s="17" t="s">
        <v>1908</v>
      </c>
      <c r="V97" s="17" t="s">
        <v>1909</v>
      </c>
      <c r="W97" s="17">
        <v>1</v>
      </c>
      <c r="X97" s="17" t="s">
        <v>1911</v>
      </c>
      <c r="Y97" s="17" t="s">
        <v>1910</v>
      </c>
      <c r="Z97" s="17">
        <v>3</v>
      </c>
      <c r="AA97" s="17" t="s">
        <v>1908</v>
      </c>
      <c r="AB97" s="17" t="s">
        <v>1910</v>
      </c>
      <c r="AC97" s="17">
        <v>4</v>
      </c>
      <c r="AD97" s="17">
        <f t="shared" si="3"/>
        <v>2.2000000000000002</v>
      </c>
      <c r="AE97" s="17" t="str">
        <f>IF(AND(AD97&gt;=0,AD97&lt;=1),"BAIK",IF(AND(AD97&gt;1.001,AD97&lt;=2),"SEDANG",IF(AND(AD97&gt;2.001,AD97&lt;=3),"RUSAK RINGAN",IF(AND(AD97&gt;3.001,AD97&lt;=4),"RUSAK BERAT",IF(AND(AD97&gt;=4.001),RUNTUH)))))</f>
        <v>RUSAK RINGAN</v>
      </c>
      <c r="AF97" s="18" t="str">
        <f t="shared" si="4"/>
        <v>PEMELIHARAAN REHABILITASI</v>
      </c>
    </row>
    <row r="98" spans="2:32" ht="15" x14ac:dyDescent="0.3">
      <c r="B98" s="17">
        <f t="shared" si="5"/>
        <v>85</v>
      </c>
      <c r="C98" s="26">
        <v>24055001</v>
      </c>
      <c r="D98" s="27" t="s">
        <v>1549</v>
      </c>
      <c r="E98" s="27" t="s">
        <v>1729</v>
      </c>
      <c r="F98" s="1" t="s">
        <v>1730</v>
      </c>
      <c r="G98" s="4" t="s">
        <v>1865</v>
      </c>
      <c r="H98" s="4" t="s">
        <v>1867</v>
      </c>
      <c r="I98" s="20">
        <v>8.6999999999999993</v>
      </c>
      <c r="J98" s="20">
        <v>4.8</v>
      </c>
      <c r="K98" s="19">
        <v>1</v>
      </c>
      <c r="L98" s="17"/>
      <c r="M98" s="17"/>
      <c r="N98" s="17"/>
      <c r="O98" s="17" t="s">
        <v>1915</v>
      </c>
      <c r="P98" s="17" t="s">
        <v>1909</v>
      </c>
      <c r="Q98" s="17">
        <v>1</v>
      </c>
      <c r="R98" s="17" t="s">
        <v>1909</v>
      </c>
      <c r="S98" s="17" t="s">
        <v>1913</v>
      </c>
      <c r="T98" s="17">
        <v>1</v>
      </c>
      <c r="U98" s="17" t="s">
        <v>1908</v>
      </c>
      <c r="V98" s="17" t="s">
        <v>1909</v>
      </c>
      <c r="W98" s="17">
        <v>2</v>
      </c>
      <c r="X98" s="17" t="s">
        <v>1911</v>
      </c>
      <c r="Y98" s="17" t="s">
        <v>1910</v>
      </c>
      <c r="Z98" s="17">
        <v>2</v>
      </c>
      <c r="AA98" s="17" t="s">
        <v>1908</v>
      </c>
      <c r="AB98" s="17" t="s">
        <v>1910</v>
      </c>
      <c r="AC98" s="17">
        <v>2</v>
      </c>
      <c r="AD98" s="17">
        <f t="shared" si="3"/>
        <v>1.6</v>
      </c>
      <c r="AE98" s="17" t="str">
        <f>IF(AND(AD98&gt;=0,AD98&lt;=1),"BAIK",IF(AND(AD98&gt;1.001,AD98&lt;=2),"SEDANG",IF(AND(AD98&gt;2.001,AD98&lt;=3),"RUSAK RINGAN",IF(AND(AD98&gt;3.001,AD98&lt;=4),"RUSAK BERAT",IF(AND(AD98&gt;=4.001),RUNTUH)))))</f>
        <v>SEDANG</v>
      </c>
      <c r="AF98" s="18" t="str">
        <f t="shared" si="4"/>
        <v>PEMELIHARAAN BERKALA</v>
      </c>
    </row>
    <row r="99" spans="2:32" ht="15" x14ac:dyDescent="0.3">
      <c r="B99" s="17">
        <f t="shared" si="5"/>
        <v>86</v>
      </c>
      <c r="C99" s="26">
        <v>24055002</v>
      </c>
      <c r="D99" s="27" t="s">
        <v>1550</v>
      </c>
      <c r="E99" s="27" t="s">
        <v>1729</v>
      </c>
      <c r="F99" s="1" t="s">
        <v>1731</v>
      </c>
      <c r="G99" s="4" t="s">
        <v>1865</v>
      </c>
      <c r="H99" s="4" t="s">
        <v>1867</v>
      </c>
      <c r="I99" s="20">
        <v>11.5</v>
      </c>
      <c r="J99" s="20">
        <v>4.5</v>
      </c>
      <c r="K99" s="19">
        <v>1</v>
      </c>
      <c r="L99" s="17"/>
      <c r="M99" s="17"/>
      <c r="N99" s="17"/>
      <c r="O99" s="17" t="s">
        <v>1915</v>
      </c>
      <c r="P99" s="17" t="s">
        <v>1909</v>
      </c>
      <c r="Q99" s="17">
        <v>1</v>
      </c>
      <c r="R99" s="17" t="s">
        <v>1909</v>
      </c>
      <c r="S99" s="17" t="s">
        <v>1909</v>
      </c>
      <c r="T99" s="17">
        <v>3</v>
      </c>
      <c r="U99" s="17" t="s">
        <v>1908</v>
      </c>
      <c r="V99" s="17" t="s">
        <v>1909</v>
      </c>
      <c r="W99" s="17">
        <v>2</v>
      </c>
      <c r="X99" s="17" t="s">
        <v>1911</v>
      </c>
      <c r="Y99" s="17" t="s">
        <v>1910</v>
      </c>
      <c r="Z99" s="17">
        <v>1</v>
      </c>
      <c r="AA99" s="17" t="s">
        <v>1908</v>
      </c>
      <c r="AB99" s="17" t="s">
        <v>1910</v>
      </c>
      <c r="AC99" s="17">
        <v>2</v>
      </c>
      <c r="AD99" s="17">
        <f t="shared" si="3"/>
        <v>1.8</v>
      </c>
      <c r="AE99" s="17" t="str">
        <f>IF(AND(AD99&gt;=0,AD99&lt;=1),"BAIK",IF(AND(AD99&gt;1.001,AD99&lt;=2),"SEDANG",IF(AND(AD99&gt;2.001,AD99&lt;=3),"RUSAK RINGAN",IF(AND(AD99&gt;3.001,AD99&lt;=4),"RUSAK BERAT",IF(AND(AD99&gt;=4.001),RUNTUH)))))</f>
        <v>SEDANG</v>
      </c>
      <c r="AF99" s="18" t="str">
        <f t="shared" si="4"/>
        <v>PEMELIHARAAN BERKALA</v>
      </c>
    </row>
    <row r="100" spans="2:32" ht="15" x14ac:dyDescent="0.3">
      <c r="B100" s="17">
        <f t="shared" si="5"/>
        <v>87</v>
      </c>
      <c r="C100" s="26">
        <v>24055003</v>
      </c>
      <c r="D100" s="27" t="s">
        <v>1551</v>
      </c>
      <c r="E100" s="27" t="s">
        <v>1729</v>
      </c>
      <c r="F100" s="1" t="s">
        <v>1732</v>
      </c>
      <c r="G100" s="4" t="s">
        <v>1865</v>
      </c>
      <c r="H100" s="4" t="s">
        <v>1867</v>
      </c>
      <c r="I100" s="20">
        <v>10.5</v>
      </c>
      <c r="J100" s="20">
        <v>4.45</v>
      </c>
      <c r="K100" s="19">
        <v>1</v>
      </c>
      <c r="L100" s="17"/>
      <c r="M100" s="17"/>
      <c r="N100" s="17"/>
      <c r="O100" s="17" t="s">
        <v>1915</v>
      </c>
      <c r="P100" s="17" t="s">
        <v>1909</v>
      </c>
      <c r="Q100" s="17">
        <v>2</v>
      </c>
      <c r="R100" s="17" t="s">
        <v>1909</v>
      </c>
      <c r="S100" s="17" t="s">
        <v>1913</v>
      </c>
      <c r="T100" s="17">
        <v>2</v>
      </c>
      <c r="U100" s="17" t="s">
        <v>1908</v>
      </c>
      <c r="V100" s="17" t="s">
        <v>1909</v>
      </c>
      <c r="W100" s="17">
        <v>1</v>
      </c>
      <c r="X100" s="17" t="s">
        <v>1911</v>
      </c>
      <c r="Y100" s="17" t="s">
        <v>1910</v>
      </c>
      <c r="Z100" s="17">
        <v>1</v>
      </c>
      <c r="AA100" s="17" t="s">
        <v>1908</v>
      </c>
      <c r="AB100" s="17" t="s">
        <v>1910</v>
      </c>
      <c r="AC100" s="17">
        <v>1</v>
      </c>
      <c r="AD100" s="17">
        <f t="shared" si="3"/>
        <v>1.4</v>
      </c>
      <c r="AE100" s="17" t="str">
        <f>IF(AND(AD100&gt;=0,AD100&lt;=1),"BAIK",IF(AND(AD100&gt;1.001,AD100&lt;=2),"SEDANG",IF(AND(AD100&gt;2.001,AD100&lt;=3),"RUSAK RINGAN",IF(AND(AD100&gt;3.001,AD100&lt;=4),"RUSAK BERAT",IF(AND(AD100&gt;=4.001),RUNTUH)))))</f>
        <v>SEDANG</v>
      </c>
      <c r="AF100" s="18" t="str">
        <f t="shared" si="4"/>
        <v>PEMELIHARAAN BERKALA</v>
      </c>
    </row>
    <row r="101" spans="2:32" ht="15" x14ac:dyDescent="0.3">
      <c r="B101" s="17">
        <f t="shared" si="5"/>
        <v>88</v>
      </c>
      <c r="C101" s="26">
        <v>24055004</v>
      </c>
      <c r="D101" s="27" t="s">
        <v>1552</v>
      </c>
      <c r="E101" s="27" t="s">
        <v>1729</v>
      </c>
      <c r="F101" s="1" t="s">
        <v>1733</v>
      </c>
      <c r="G101" s="4" t="s">
        <v>1865</v>
      </c>
      <c r="H101" s="4" t="s">
        <v>1868</v>
      </c>
      <c r="I101" s="20">
        <v>20</v>
      </c>
      <c r="J101" s="20">
        <v>5.6</v>
      </c>
      <c r="K101" s="19">
        <v>1</v>
      </c>
      <c r="L101" s="17"/>
      <c r="M101" s="17"/>
      <c r="N101" s="17"/>
      <c r="O101" s="17" t="s">
        <v>1915</v>
      </c>
      <c r="P101" s="17" t="s">
        <v>1909</v>
      </c>
      <c r="Q101" s="17">
        <v>1</v>
      </c>
      <c r="R101" s="17" t="s">
        <v>1909</v>
      </c>
      <c r="S101" s="17" t="s">
        <v>1913</v>
      </c>
      <c r="T101" s="17">
        <v>1</v>
      </c>
      <c r="U101" s="17" t="s">
        <v>1908</v>
      </c>
      <c r="V101" s="17" t="s">
        <v>1909</v>
      </c>
      <c r="W101" s="17">
        <v>1</v>
      </c>
      <c r="X101" s="17" t="s">
        <v>1911</v>
      </c>
      <c r="Y101" s="17" t="s">
        <v>1910</v>
      </c>
      <c r="Z101" s="17">
        <v>1</v>
      </c>
      <c r="AA101" s="17" t="s">
        <v>1908</v>
      </c>
      <c r="AB101" s="17" t="s">
        <v>1910</v>
      </c>
      <c r="AC101" s="17">
        <v>1</v>
      </c>
      <c r="AD101" s="17">
        <f t="shared" si="3"/>
        <v>1</v>
      </c>
      <c r="AE101" s="17" t="str">
        <f>IF(AND(AD101&gt;=0,AD101&lt;=1),"BAIK",IF(AND(AD101&gt;1.001,AD101&lt;=2),"SEDANG",IF(AND(AD101&gt;2.001,AD101&lt;=3),"RUSAK RINGAN",IF(AND(AD101&gt;3.001,AD101&lt;=4),"RUSAK BERAT",IF(AND(AD101&gt;=4.001),RUNTUH)))))</f>
        <v>BAIK</v>
      </c>
      <c r="AF101" s="18" t="str">
        <f t="shared" si="4"/>
        <v>PEMELIHARAAN RUTIN</v>
      </c>
    </row>
    <row r="102" spans="2:32" ht="15" x14ac:dyDescent="0.3">
      <c r="B102" s="17">
        <f t="shared" si="5"/>
        <v>89</v>
      </c>
      <c r="C102" s="26">
        <v>24056001</v>
      </c>
      <c r="D102" s="27" t="s">
        <v>1553</v>
      </c>
      <c r="E102" s="27" t="s">
        <v>1734</v>
      </c>
      <c r="F102" s="1" t="s">
        <v>1735</v>
      </c>
      <c r="G102" s="4" t="s">
        <v>1869</v>
      </c>
      <c r="H102" s="4" t="s">
        <v>1870</v>
      </c>
      <c r="I102" s="20"/>
      <c r="J102" s="20"/>
      <c r="K102" s="19">
        <v>1</v>
      </c>
      <c r="L102" s="17"/>
      <c r="M102" s="17"/>
      <c r="N102" s="17"/>
      <c r="O102" s="17" t="s">
        <v>1910</v>
      </c>
      <c r="P102" s="17" t="s">
        <v>1908</v>
      </c>
      <c r="Q102" s="17">
        <v>1</v>
      </c>
      <c r="R102" s="17" t="s">
        <v>1909</v>
      </c>
      <c r="S102" s="17" t="s">
        <v>1913</v>
      </c>
      <c r="T102" s="17">
        <v>1</v>
      </c>
      <c r="U102" s="17" t="s">
        <v>1908</v>
      </c>
      <c r="V102" s="17" t="s">
        <v>1909</v>
      </c>
      <c r="W102" s="17">
        <v>1</v>
      </c>
      <c r="X102" s="17" t="s">
        <v>1911</v>
      </c>
      <c r="Y102" s="17" t="s">
        <v>1910</v>
      </c>
      <c r="Z102" s="17">
        <v>1</v>
      </c>
      <c r="AA102" s="17" t="s">
        <v>1908</v>
      </c>
      <c r="AB102" s="17" t="s">
        <v>1910</v>
      </c>
      <c r="AC102" s="17">
        <v>2</v>
      </c>
      <c r="AD102" s="17">
        <f t="shared" si="3"/>
        <v>1.2</v>
      </c>
      <c r="AE102" s="17" t="str">
        <f>IF(AND(AD102&gt;=0,AD102&lt;=1),"BAIK",IF(AND(AD102&gt;1.001,AD102&lt;=2),"SEDANG",IF(AND(AD102&gt;2.001,AD102&lt;=3),"RUSAK RINGAN",IF(AND(AD102&gt;3.001,AD102&lt;=4),"RUSAK BERAT",IF(AND(AD102&gt;=4.001),RUNTUH)))))</f>
        <v>SEDANG</v>
      </c>
      <c r="AF102" s="18" t="str">
        <f t="shared" si="4"/>
        <v>PEMELIHARAAN BERKALA</v>
      </c>
    </row>
    <row r="103" spans="2:32" ht="15" x14ac:dyDescent="0.3">
      <c r="B103" s="17">
        <f t="shared" si="5"/>
        <v>90</v>
      </c>
      <c r="C103" s="26">
        <v>24056002</v>
      </c>
      <c r="D103" s="27" t="s">
        <v>1524</v>
      </c>
      <c r="E103" s="27" t="s">
        <v>1734</v>
      </c>
      <c r="F103" s="1" t="s">
        <v>1736</v>
      </c>
      <c r="G103" s="4" t="s">
        <v>1869</v>
      </c>
      <c r="H103" s="4" t="s">
        <v>1871</v>
      </c>
      <c r="I103" s="20"/>
      <c r="J103" s="20"/>
      <c r="K103" s="19">
        <v>1</v>
      </c>
      <c r="L103" s="17"/>
      <c r="M103" s="17"/>
      <c r="N103" s="17"/>
      <c r="O103" s="17" t="s">
        <v>1910</v>
      </c>
      <c r="P103" s="17" t="s">
        <v>1908</v>
      </c>
      <c r="Q103" s="17">
        <v>1</v>
      </c>
      <c r="R103" s="17" t="s">
        <v>1909</v>
      </c>
      <c r="S103" s="17" t="s">
        <v>1913</v>
      </c>
      <c r="T103" s="17">
        <v>1</v>
      </c>
      <c r="U103" s="17" t="s">
        <v>1908</v>
      </c>
      <c r="V103" s="17" t="s">
        <v>1909</v>
      </c>
      <c r="W103" s="17">
        <v>1</v>
      </c>
      <c r="X103" s="17" t="s">
        <v>1911</v>
      </c>
      <c r="Y103" s="17" t="s">
        <v>1910</v>
      </c>
      <c r="Z103" s="17">
        <v>1</v>
      </c>
      <c r="AA103" s="17" t="s">
        <v>1908</v>
      </c>
      <c r="AB103" s="17" t="s">
        <v>1910</v>
      </c>
      <c r="AC103" s="17">
        <v>1</v>
      </c>
      <c r="AD103" s="17">
        <f t="shared" si="3"/>
        <v>1</v>
      </c>
      <c r="AE103" s="17" t="str">
        <f>IF(AND(AD103&gt;=0,AD103&lt;=1),"BAIK",IF(AND(AD103&gt;1.001,AD103&lt;=2),"SEDANG",IF(AND(AD103&gt;2.001,AD103&lt;=3),"RUSAK RINGAN",IF(AND(AD103&gt;3.001,AD103&lt;=4),"RUSAK BERAT",IF(AND(AD103&gt;=4.001),RUNTUH)))))</f>
        <v>BAIK</v>
      </c>
      <c r="AF103" s="18" t="str">
        <f t="shared" si="4"/>
        <v>PEMELIHARAAN RUTIN</v>
      </c>
    </row>
    <row r="104" spans="2:32" ht="15" x14ac:dyDescent="0.3">
      <c r="B104" s="17">
        <f t="shared" si="5"/>
        <v>91</v>
      </c>
      <c r="C104" s="26">
        <v>24056003</v>
      </c>
      <c r="D104" s="27" t="s">
        <v>1554</v>
      </c>
      <c r="E104" s="27" t="s">
        <v>1734</v>
      </c>
      <c r="F104" s="1" t="s">
        <v>1737</v>
      </c>
      <c r="G104" s="4" t="s">
        <v>1869</v>
      </c>
      <c r="H104" s="4" t="s">
        <v>1872</v>
      </c>
      <c r="I104" s="20"/>
      <c r="J104" s="20"/>
      <c r="K104" s="19">
        <v>1</v>
      </c>
      <c r="L104" s="17"/>
      <c r="M104" s="17"/>
      <c r="N104" s="17"/>
      <c r="O104" s="17" t="s">
        <v>1910</v>
      </c>
      <c r="P104" s="17" t="s">
        <v>1908</v>
      </c>
      <c r="Q104" s="17">
        <v>1</v>
      </c>
      <c r="R104" s="17" t="s">
        <v>1909</v>
      </c>
      <c r="S104" s="17" t="s">
        <v>1913</v>
      </c>
      <c r="T104" s="17">
        <v>1</v>
      </c>
      <c r="U104" s="17" t="s">
        <v>1908</v>
      </c>
      <c r="V104" s="17" t="s">
        <v>1909</v>
      </c>
      <c r="W104" s="17">
        <v>1</v>
      </c>
      <c r="X104" s="17" t="s">
        <v>1911</v>
      </c>
      <c r="Y104" s="17" t="s">
        <v>1910</v>
      </c>
      <c r="Z104" s="17">
        <v>2</v>
      </c>
      <c r="AA104" s="17" t="s">
        <v>1908</v>
      </c>
      <c r="AB104" s="17" t="s">
        <v>1910</v>
      </c>
      <c r="AC104" s="17">
        <v>3</v>
      </c>
      <c r="AD104" s="17">
        <f t="shared" si="3"/>
        <v>1.6</v>
      </c>
      <c r="AE104" s="17" t="str">
        <f>IF(AND(AD104&gt;=0,AD104&lt;=1),"BAIK",IF(AND(AD104&gt;1.001,AD104&lt;=2),"SEDANG",IF(AND(AD104&gt;2.001,AD104&lt;=3),"RUSAK RINGAN",IF(AND(AD104&gt;3.001,AD104&lt;=4),"RUSAK BERAT",IF(AND(AD104&gt;=4.001),RUNTUH)))))</f>
        <v>SEDANG</v>
      </c>
      <c r="AF104" s="18" t="str">
        <f t="shared" si="4"/>
        <v>PEMELIHARAAN BERKALA</v>
      </c>
    </row>
    <row r="105" spans="2:32" ht="15" x14ac:dyDescent="0.3">
      <c r="B105" s="17">
        <f t="shared" si="5"/>
        <v>92</v>
      </c>
      <c r="C105" s="26">
        <v>24056004</v>
      </c>
      <c r="D105" s="27" t="s">
        <v>1544</v>
      </c>
      <c r="E105" s="27" t="s">
        <v>1734</v>
      </c>
      <c r="F105" s="1" t="s">
        <v>1738</v>
      </c>
      <c r="G105" s="4" t="s">
        <v>1869</v>
      </c>
      <c r="H105" s="4" t="s">
        <v>1872</v>
      </c>
      <c r="I105" s="20"/>
      <c r="J105" s="20"/>
      <c r="K105" s="19">
        <v>1</v>
      </c>
      <c r="L105" s="17"/>
      <c r="M105" s="17"/>
      <c r="N105" s="17"/>
      <c r="O105" s="17" t="s">
        <v>1910</v>
      </c>
      <c r="P105" s="17" t="s">
        <v>1908</v>
      </c>
      <c r="Q105" s="17">
        <v>2</v>
      </c>
      <c r="R105" s="17" t="s">
        <v>1909</v>
      </c>
      <c r="S105" s="17" t="s">
        <v>1919</v>
      </c>
      <c r="T105" s="17">
        <v>1</v>
      </c>
      <c r="U105" s="17" t="s">
        <v>1908</v>
      </c>
      <c r="V105" s="17" t="s">
        <v>1909</v>
      </c>
      <c r="W105" s="17">
        <v>2</v>
      </c>
      <c r="X105" s="17" t="s">
        <v>1911</v>
      </c>
      <c r="Y105" s="17" t="s">
        <v>1910</v>
      </c>
      <c r="Z105" s="17">
        <v>2</v>
      </c>
      <c r="AA105" s="17" t="s">
        <v>1908</v>
      </c>
      <c r="AB105" s="17" t="s">
        <v>1910</v>
      </c>
      <c r="AC105" s="17">
        <v>2</v>
      </c>
      <c r="AD105" s="17">
        <f t="shared" si="3"/>
        <v>1.8</v>
      </c>
      <c r="AE105" s="17" t="str">
        <f>IF(AND(AD105&gt;=0,AD105&lt;=1),"BAIK",IF(AND(AD105&gt;1.001,AD105&lt;=2),"SEDANG",IF(AND(AD105&gt;2.001,AD105&lt;=3),"RUSAK RINGAN",IF(AND(AD105&gt;3.001,AD105&lt;=4),"RUSAK BERAT",IF(AND(AD105&gt;=4.001),RUNTUH)))))</f>
        <v>SEDANG</v>
      </c>
      <c r="AF105" s="18" t="str">
        <f t="shared" si="4"/>
        <v>PEMELIHARAAN BERKALA</v>
      </c>
    </row>
    <row r="106" spans="2:32" ht="15" x14ac:dyDescent="0.3">
      <c r="B106" s="17">
        <f t="shared" si="5"/>
        <v>93</v>
      </c>
      <c r="C106" s="26">
        <v>24057001</v>
      </c>
      <c r="D106" s="27" t="s">
        <v>1555</v>
      </c>
      <c r="E106" s="27" t="s">
        <v>1739</v>
      </c>
      <c r="F106" s="1" t="s">
        <v>1740</v>
      </c>
      <c r="G106" s="4" t="s">
        <v>1873</v>
      </c>
      <c r="H106" s="4" t="s">
        <v>1874</v>
      </c>
      <c r="I106" s="20"/>
      <c r="J106" s="20"/>
      <c r="K106" s="19">
        <v>1</v>
      </c>
      <c r="L106" s="17"/>
      <c r="M106" s="17"/>
      <c r="N106" s="17"/>
      <c r="O106" s="17" t="s">
        <v>1910</v>
      </c>
      <c r="P106" s="17" t="s">
        <v>1908</v>
      </c>
      <c r="Q106" s="17">
        <v>1</v>
      </c>
      <c r="R106" s="17" t="s">
        <v>1909</v>
      </c>
      <c r="S106" s="17" t="s">
        <v>1909</v>
      </c>
      <c r="T106" s="17">
        <v>1</v>
      </c>
      <c r="U106" s="17" t="s">
        <v>1908</v>
      </c>
      <c r="V106" s="17" t="s">
        <v>1909</v>
      </c>
      <c r="W106" s="17">
        <v>2</v>
      </c>
      <c r="X106" s="17" t="s">
        <v>1911</v>
      </c>
      <c r="Y106" s="17" t="s">
        <v>1910</v>
      </c>
      <c r="Z106" s="17">
        <v>1</v>
      </c>
      <c r="AA106" s="17" t="s">
        <v>1908</v>
      </c>
      <c r="AB106" s="17" t="s">
        <v>1910</v>
      </c>
      <c r="AC106" s="17">
        <v>2</v>
      </c>
      <c r="AD106" s="17">
        <f t="shared" si="3"/>
        <v>1.4</v>
      </c>
      <c r="AE106" s="17" t="str">
        <f>IF(AND(AD106&gt;=0,AD106&lt;=1),"BAIK",IF(AND(AD106&gt;1.001,AD106&lt;=2),"SEDANG",IF(AND(AD106&gt;2.001,AD106&lt;=3),"RUSAK RINGAN",IF(AND(AD106&gt;3.001,AD106&lt;=4),"RUSAK BERAT",IF(AND(AD106&gt;=4.001),RUNTUH)))))</f>
        <v>SEDANG</v>
      </c>
      <c r="AF106" s="18" t="str">
        <f t="shared" si="4"/>
        <v>PEMELIHARAAN BERKALA</v>
      </c>
    </row>
    <row r="107" spans="2:32" ht="15" x14ac:dyDescent="0.3">
      <c r="B107" s="17">
        <f t="shared" si="5"/>
        <v>94</v>
      </c>
      <c r="C107" s="26">
        <v>24057002</v>
      </c>
      <c r="D107" s="27" t="s">
        <v>1556</v>
      </c>
      <c r="E107" s="27" t="s">
        <v>1739</v>
      </c>
      <c r="F107" s="1" t="s">
        <v>1741</v>
      </c>
      <c r="G107" s="4" t="s">
        <v>1869</v>
      </c>
      <c r="H107" s="4" t="s">
        <v>1875</v>
      </c>
      <c r="I107" s="20"/>
      <c r="J107" s="20"/>
      <c r="K107" s="19">
        <v>1</v>
      </c>
      <c r="L107" s="17"/>
      <c r="M107" s="17"/>
      <c r="N107" s="17"/>
      <c r="O107" s="17" t="s">
        <v>1910</v>
      </c>
      <c r="P107" s="17" t="s">
        <v>1908</v>
      </c>
      <c r="Q107" s="17">
        <v>2</v>
      </c>
      <c r="R107" s="17" t="s">
        <v>1909</v>
      </c>
      <c r="S107" s="17" t="s">
        <v>1913</v>
      </c>
      <c r="T107" s="17">
        <v>1</v>
      </c>
      <c r="U107" s="17" t="s">
        <v>1908</v>
      </c>
      <c r="V107" s="17" t="s">
        <v>1909</v>
      </c>
      <c r="W107" s="17">
        <v>1</v>
      </c>
      <c r="X107" s="17" t="s">
        <v>1911</v>
      </c>
      <c r="Y107" s="17" t="s">
        <v>1910</v>
      </c>
      <c r="Z107" s="17">
        <v>2</v>
      </c>
      <c r="AA107" s="17" t="s">
        <v>1908</v>
      </c>
      <c r="AB107" s="17" t="s">
        <v>1910</v>
      </c>
      <c r="AC107" s="17">
        <v>2</v>
      </c>
      <c r="AD107" s="17">
        <f t="shared" si="3"/>
        <v>1.6</v>
      </c>
      <c r="AE107" s="17" t="str">
        <f>IF(AND(AD107&gt;=0,AD107&lt;=1),"BAIK",IF(AND(AD107&gt;1.001,AD107&lt;=2),"SEDANG",IF(AND(AD107&gt;2.001,AD107&lt;=3),"RUSAK RINGAN",IF(AND(AD107&gt;3.001,AD107&lt;=4),"RUSAK BERAT",IF(AND(AD107&gt;=4.001),RUNTUH)))))</f>
        <v>SEDANG</v>
      </c>
      <c r="AF107" s="18" t="str">
        <f t="shared" si="4"/>
        <v>PEMELIHARAAN BERKALA</v>
      </c>
    </row>
    <row r="108" spans="2:32" ht="15" x14ac:dyDescent="0.3">
      <c r="B108" s="17">
        <f t="shared" si="5"/>
        <v>95</v>
      </c>
      <c r="C108" s="26">
        <v>24057003</v>
      </c>
      <c r="D108" s="27" t="s">
        <v>1557</v>
      </c>
      <c r="E108" s="27" t="s">
        <v>1739</v>
      </c>
      <c r="F108" s="1" t="s">
        <v>1742</v>
      </c>
      <c r="G108" s="4" t="s">
        <v>1869</v>
      </c>
      <c r="H108" s="4" t="s">
        <v>1875</v>
      </c>
      <c r="I108" s="20"/>
      <c r="J108" s="20"/>
      <c r="K108" s="19">
        <v>1</v>
      </c>
      <c r="L108" s="17"/>
      <c r="M108" s="17"/>
      <c r="N108" s="17"/>
      <c r="O108" s="17" t="s">
        <v>1910</v>
      </c>
      <c r="P108" s="17" t="s">
        <v>1908</v>
      </c>
      <c r="Q108" s="17">
        <v>1</v>
      </c>
      <c r="R108" s="17" t="s">
        <v>1909</v>
      </c>
      <c r="S108" s="17" t="s">
        <v>1909</v>
      </c>
      <c r="T108" s="17">
        <v>1</v>
      </c>
      <c r="U108" s="17" t="s">
        <v>1908</v>
      </c>
      <c r="V108" s="17" t="s">
        <v>1909</v>
      </c>
      <c r="W108" s="17">
        <v>1</v>
      </c>
      <c r="X108" s="17" t="s">
        <v>1911</v>
      </c>
      <c r="Y108" s="17" t="s">
        <v>1910</v>
      </c>
      <c r="Z108" s="17">
        <v>2</v>
      </c>
      <c r="AA108" s="17" t="s">
        <v>1908</v>
      </c>
      <c r="AB108" s="17" t="s">
        <v>1910</v>
      </c>
      <c r="AC108" s="17">
        <v>3</v>
      </c>
      <c r="AD108" s="17">
        <f t="shared" si="3"/>
        <v>1.6</v>
      </c>
      <c r="AE108" s="17" t="str">
        <f>IF(AND(AD108&gt;=0,AD108&lt;=1),"BAIK",IF(AND(AD108&gt;1.001,AD108&lt;=2),"SEDANG",IF(AND(AD108&gt;2.001,AD108&lt;=3),"RUSAK RINGAN",IF(AND(AD108&gt;3.001,AD108&lt;=4),"RUSAK BERAT",IF(AND(AD108&gt;=4.001),RUNTUH)))))</f>
        <v>SEDANG</v>
      </c>
      <c r="AF108" s="18" t="str">
        <f t="shared" si="4"/>
        <v>PEMELIHARAAN BERKALA</v>
      </c>
    </row>
    <row r="109" spans="2:32" ht="15" x14ac:dyDescent="0.3">
      <c r="B109" s="17">
        <f t="shared" si="5"/>
        <v>96</v>
      </c>
      <c r="C109" s="26">
        <v>24057004</v>
      </c>
      <c r="D109" s="27" t="s">
        <v>1558</v>
      </c>
      <c r="E109" s="27" t="s">
        <v>1739</v>
      </c>
      <c r="F109" s="1" t="s">
        <v>1743</v>
      </c>
      <c r="G109" s="4" t="s">
        <v>1869</v>
      </c>
      <c r="H109" s="4" t="s">
        <v>1875</v>
      </c>
      <c r="I109" s="20"/>
      <c r="J109" s="20"/>
      <c r="K109" s="19">
        <v>1</v>
      </c>
      <c r="L109" s="17"/>
      <c r="M109" s="17"/>
      <c r="N109" s="17"/>
      <c r="O109" s="17" t="s">
        <v>1910</v>
      </c>
      <c r="P109" s="17" t="s">
        <v>1908</v>
      </c>
      <c r="Q109" s="17">
        <v>1</v>
      </c>
      <c r="R109" s="17" t="s">
        <v>1909</v>
      </c>
      <c r="S109" s="17" t="s">
        <v>1909</v>
      </c>
      <c r="T109" s="17">
        <v>1</v>
      </c>
      <c r="U109" s="17" t="s">
        <v>1908</v>
      </c>
      <c r="V109" s="17" t="s">
        <v>1909</v>
      </c>
      <c r="W109" s="17">
        <v>2</v>
      </c>
      <c r="X109" s="17" t="s">
        <v>1911</v>
      </c>
      <c r="Y109" s="17" t="s">
        <v>1910</v>
      </c>
      <c r="Z109" s="17">
        <v>1</v>
      </c>
      <c r="AA109" s="17" t="s">
        <v>1908</v>
      </c>
      <c r="AB109" s="17" t="s">
        <v>1910</v>
      </c>
      <c r="AC109" s="17">
        <v>1</v>
      </c>
      <c r="AD109" s="17">
        <f t="shared" si="3"/>
        <v>1.2</v>
      </c>
      <c r="AE109" s="17" t="str">
        <f>IF(AND(AD109&gt;=0,AD109&lt;=1),"BAIK",IF(AND(AD109&gt;1.001,AD109&lt;=2),"SEDANG",IF(AND(AD109&gt;2.001,AD109&lt;=3),"RUSAK RINGAN",IF(AND(AD109&gt;3.001,AD109&lt;=4),"RUSAK BERAT",IF(AND(AD109&gt;=4.001),RUNTUH)))))</f>
        <v>SEDANG</v>
      </c>
      <c r="AF109" s="18" t="str">
        <f t="shared" si="4"/>
        <v>PEMELIHARAAN BERKALA</v>
      </c>
    </row>
    <row r="110" spans="2:32" ht="15" x14ac:dyDescent="0.3">
      <c r="B110" s="17">
        <f t="shared" si="5"/>
        <v>97</v>
      </c>
      <c r="C110" s="26">
        <v>24057005</v>
      </c>
      <c r="D110" s="27" t="s">
        <v>1559</v>
      </c>
      <c r="E110" s="27" t="s">
        <v>1739</v>
      </c>
      <c r="F110" s="1" t="s">
        <v>1744</v>
      </c>
      <c r="G110" s="4" t="s">
        <v>1869</v>
      </c>
      <c r="H110" s="4" t="s">
        <v>1870</v>
      </c>
      <c r="I110" s="20"/>
      <c r="J110" s="20"/>
      <c r="K110" s="19">
        <v>1</v>
      </c>
      <c r="L110" s="17"/>
      <c r="M110" s="17"/>
      <c r="N110" s="17"/>
      <c r="O110" s="17" t="s">
        <v>1910</v>
      </c>
      <c r="P110" s="17" t="s">
        <v>1908</v>
      </c>
      <c r="Q110" s="17">
        <v>1</v>
      </c>
      <c r="R110" s="17" t="s">
        <v>1909</v>
      </c>
      <c r="S110" s="17" t="s">
        <v>1913</v>
      </c>
      <c r="T110" s="17">
        <v>1</v>
      </c>
      <c r="U110" s="17" t="s">
        <v>1908</v>
      </c>
      <c r="V110" s="17" t="s">
        <v>1909</v>
      </c>
      <c r="W110" s="17">
        <v>1</v>
      </c>
      <c r="X110" s="17" t="s">
        <v>1911</v>
      </c>
      <c r="Y110" s="17" t="s">
        <v>1910</v>
      </c>
      <c r="Z110" s="17">
        <v>1</v>
      </c>
      <c r="AA110" s="17" t="s">
        <v>1908</v>
      </c>
      <c r="AB110" s="17" t="s">
        <v>1910</v>
      </c>
      <c r="AC110" s="17">
        <v>1</v>
      </c>
      <c r="AD110" s="17">
        <f t="shared" si="3"/>
        <v>1</v>
      </c>
      <c r="AE110" s="17" t="str">
        <f>IF(AND(AD110&gt;=0,AD110&lt;=1),"BAIK",IF(AND(AD110&gt;1.001,AD110&lt;=2),"SEDANG",IF(AND(AD110&gt;2.001,AD110&lt;=3),"RUSAK RINGAN",IF(AND(AD110&gt;3.001,AD110&lt;=4),"RUSAK BERAT",IF(AND(AD110&gt;=4.001),RUNTUH)))))</f>
        <v>BAIK</v>
      </c>
      <c r="AF110" s="18" t="str">
        <f t="shared" si="4"/>
        <v>PEMELIHARAAN RUTIN</v>
      </c>
    </row>
    <row r="111" spans="2:32" ht="15" x14ac:dyDescent="0.3">
      <c r="B111" s="17">
        <f t="shared" si="5"/>
        <v>98</v>
      </c>
      <c r="C111" s="26">
        <v>24058001</v>
      </c>
      <c r="D111" s="27" t="s">
        <v>1560</v>
      </c>
      <c r="E111" s="27" t="s">
        <v>1745</v>
      </c>
      <c r="F111" s="1" t="s">
        <v>1746</v>
      </c>
      <c r="G111" s="4" t="s">
        <v>1869</v>
      </c>
      <c r="H111" s="4" t="s">
        <v>1871</v>
      </c>
      <c r="I111" s="20"/>
      <c r="J111" s="20"/>
      <c r="K111" s="19">
        <v>1</v>
      </c>
      <c r="L111" s="17"/>
      <c r="M111" s="17"/>
      <c r="N111" s="17"/>
      <c r="O111" s="17" t="s">
        <v>1910</v>
      </c>
      <c r="P111" s="17" t="s">
        <v>1908</v>
      </c>
      <c r="Q111" s="17">
        <v>1</v>
      </c>
      <c r="R111" s="17" t="s">
        <v>1909</v>
      </c>
      <c r="S111" s="17" t="s">
        <v>1909</v>
      </c>
      <c r="T111" s="17">
        <v>1</v>
      </c>
      <c r="U111" s="17" t="s">
        <v>1908</v>
      </c>
      <c r="V111" s="17" t="s">
        <v>1909</v>
      </c>
      <c r="W111" s="17">
        <v>2</v>
      </c>
      <c r="X111" s="17" t="s">
        <v>1911</v>
      </c>
      <c r="Y111" s="17" t="s">
        <v>1910</v>
      </c>
      <c r="Z111" s="17">
        <v>2</v>
      </c>
      <c r="AA111" s="17" t="s">
        <v>1908</v>
      </c>
      <c r="AB111" s="17" t="s">
        <v>1910</v>
      </c>
      <c r="AC111" s="17">
        <v>2</v>
      </c>
      <c r="AD111" s="17">
        <f t="shared" si="3"/>
        <v>1.6</v>
      </c>
      <c r="AE111" s="17" t="str">
        <f>IF(AND(AD111&gt;=0,AD111&lt;=1),"BAIK",IF(AND(AD111&gt;1.001,AD111&lt;=2),"SEDANG",IF(AND(AD111&gt;2.001,AD111&lt;=3),"RUSAK RINGAN",IF(AND(AD111&gt;3.001,AD111&lt;=4),"RUSAK BERAT",IF(AND(AD111&gt;=4.001),RUNTUH)))))</f>
        <v>SEDANG</v>
      </c>
      <c r="AF111" s="18" t="str">
        <f t="shared" si="4"/>
        <v>PEMELIHARAAN BERKALA</v>
      </c>
    </row>
    <row r="112" spans="2:32" ht="15" x14ac:dyDescent="0.3">
      <c r="B112" s="17">
        <f t="shared" si="5"/>
        <v>99</v>
      </c>
      <c r="C112" s="26">
        <v>24058002</v>
      </c>
      <c r="D112" s="27" t="s">
        <v>1561</v>
      </c>
      <c r="E112" s="27" t="s">
        <v>1745</v>
      </c>
      <c r="F112" s="1" t="s">
        <v>1747</v>
      </c>
      <c r="G112" s="4" t="s">
        <v>1869</v>
      </c>
      <c r="H112" s="4" t="s">
        <v>1871</v>
      </c>
      <c r="I112" s="20"/>
      <c r="J112" s="20"/>
      <c r="K112" s="19">
        <v>1</v>
      </c>
      <c r="L112" s="17"/>
      <c r="M112" s="17"/>
      <c r="N112" s="17"/>
      <c r="O112" s="17" t="s">
        <v>1910</v>
      </c>
      <c r="P112" s="17" t="s">
        <v>1908</v>
      </c>
      <c r="Q112" s="17">
        <v>1</v>
      </c>
      <c r="R112" s="17" t="s">
        <v>1909</v>
      </c>
      <c r="S112" s="17" t="s">
        <v>1908</v>
      </c>
      <c r="T112" s="17">
        <v>1</v>
      </c>
      <c r="U112" s="17" t="s">
        <v>1908</v>
      </c>
      <c r="V112" s="17" t="s">
        <v>1909</v>
      </c>
      <c r="W112" s="17">
        <v>2</v>
      </c>
      <c r="X112" s="17" t="s">
        <v>1911</v>
      </c>
      <c r="Y112" s="17" t="s">
        <v>1910</v>
      </c>
      <c r="Z112" s="17">
        <v>1</v>
      </c>
      <c r="AA112" s="17" t="s">
        <v>1908</v>
      </c>
      <c r="AB112" s="17" t="s">
        <v>1910</v>
      </c>
      <c r="AC112" s="17">
        <v>1</v>
      </c>
      <c r="AD112" s="17">
        <f t="shared" si="3"/>
        <v>1.2</v>
      </c>
      <c r="AE112" s="17" t="str">
        <f>IF(AND(AD112&gt;=0,AD112&lt;=1),"BAIK",IF(AND(AD112&gt;1.001,AD112&lt;=2),"SEDANG",IF(AND(AD112&gt;2.001,AD112&lt;=3),"RUSAK RINGAN",IF(AND(AD112&gt;3.001,AD112&lt;=4),"RUSAK BERAT",IF(AND(AD112&gt;=4.001),RUNTUH)))))</f>
        <v>SEDANG</v>
      </c>
      <c r="AF112" s="18" t="str">
        <f t="shared" si="4"/>
        <v>PEMELIHARAAN BERKALA</v>
      </c>
    </row>
    <row r="113" spans="2:33" ht="15" x14ac:dyDescent="0.3">
      <c r="B113" s="17">
        <f t="shared" si="5"/>
        <v>100</v>
      </c>
      <c r="C113" s="26">
        <v>24058003</v>
      </c>
      <c r="D113" s="27" t="s">
        <v>1562</v>
      </c>
      <c r="E113" s="27" t="s">
        <v>1745</v>
      </c>
      <c r="F113" s="1" t="s">
        <v>1748</v>
      </c>
      <c r="G113" s="4" t="s">
        <v>1869</v>
      </c>
      <c r="H113" s="4" t="s">
        <v>1872</v>
      </c>
      <c r="I113" s="20">
        <v>10.9</v>
      </c>
      <c r="J113" s="20">
        <v>5.4</v>
      </c>
      <c r="K113" s="19">
        <v>1</v>
      </c>
      <c r="L113" s="17"/>
      <c r="M113" s="17"/>
      <c r="N113" s="17"/>
      <c r="O113" s="17" t="s">
        <v>1910</v>
      </c>
      <c r="P113" s="17" t="s">
        <v>1908</v>
      </c>
      <c r="Q113" s="17">
        <v>1</v>
      </c>
      <c r="R113" s="17" t="s">
        <v>1909</v>
      </c>
      <c r="S113" s="17" t="s">
        <v>1908</v>
      </c>
      <c r="T113" s="17">
        <v>1</v>
      </c>
      <c r="U113" s="17" t="s">
        <v>1908</v>
      </c>
      <c r="V113" s="17" t="s">
        <v>1909</v>
      </c>
      <c r="W113" s="17">
        <v>2</v>
      </c>
      <c r="X113" s="17" t="s">
        <v>1911</v>
      </c>
      <c r="Y113" s="17" t="s">
        <v>1910</v>
      </c>
      <c r="Z113" s="17">
        <v>1</v>
      </c>
      <c r="AA113" s="17" t="s">
        <v>1908</v>
      </c>
      <c r="AB113" s="17" t="s">
        <v>1910</v>
      </c>
      <c r="AC113" s="17">
        <v>1</v>
      </c>
      <c r="AD113" s="17">
        <f t="shared" si="3"/>
        <v>1.2</v>
      </c>
      <c r="AE113" s="17" t="str">
        <f>IF(AND(AD113&gt;=0,AD113&lt;=1),"BAIK",IF(AND(AD113&gt;1.001,AD113&lt;=2),"SEDANG",IF(AND(AD113&gt;2.001,AD113&lt;=3),"RUSAK RINGAN",IF(AND(AD113&gt;3.001,AD113&lt;=4),"RUSAK BERAT",IF(AND(AD113&gt;=4.001),RUNTUH)))))</f>
        <v>SEDANG</v>
      </c>
      <c r="AF113" s="18" t="str">
        <f t="shared" si="4"/>
        <v>PEMELIHARAAN BERKALA</v>
      </c>
    </row>
    <row r="114" spans="2:33" ht="15" x14ac:dyDescent="0.3">
      <c r="B114" s="17">
        <f t="shared" si="5"/>
        <v>101</v>
      </c>
      <c r="C114" s="26">
        <v>24058004</v>
      </c>
      <c r="D114" s="27" t="s">
        <v>1563</v>
      </c>
      <c r="E114" s="27" t="s">
        <v>1745</v>
      </c>
      <c r="F114" s="1" t="s">
        <v>1749</v>
      </c>
      <c r="G114" s="4" t="s">
        <v>1869</v>
      </c>
      <c r="H114" s="4" t="s">
        <v>1876</v>
      </c>
      <c r="I114" s="20"/>
      <c r="J114" s="20"/>
      <c r="K114" s="19">
        <v>1</v>
      </c>
      <c r="L114" s="17"/>
      <c r="M114" s="17"/>
      <c r="N114" s="17"/>
      <c r="O114" s="17" t="s">
        <v>1910</v>
      </c>
      <c r="P114" s="17" t="s">
        <v>1908</v>
      </c>
      <c r="Q114" s="17">
        <v>1</v>
      </c>
      <c r="R114" s="17" t="s">
        <v>1909</v>
      </c>
      <c r="S114" s="17" t="s">
        <v>1919</v>
      </c>
      <c r="T114" s="17">
        <v>1</v>
      </c>
      <c r="U114" s="17" t="s">
        <v>1908</v>
      </c>
      <c r="V114" s="17" t="s">
        <v>1909</v>
      </c>
      <c r="W114" s="17">
        <v>2</v>
      </c>
      <c r="X114" s="17" t="s">
        <v>1911</v>
      </c>
      <c r="Y114" s="17" t="s">
        <v>1910</v>
      </c>
      <c r="Z114" s="17">
        <v>1</v>
      </c>
      <c r="AA114" s="17" t="s">
        <v>1908</v>
      </c>
      <c r="AB114" s="17" t="s">
        <v>1910</v>
      </c>
      <c r="AC114" s="17">
        <v>1</v>
      </c>
      <c r="AD114" s="17">
        <f t="shared" si="3"/>
        <v>1.2</v>
      </c>
      <c r="AE114" s="17" t="str">
        <f>IF(AND(AD114&gt;=0,AD114&lt;=1),"BAIK",IF(AND(AD114&gt;1.001,AD114&lt;=2),"SEDANG",IF(AND(AD114&gt;2.001,AD114&lt;=3),"RUSAK RINGAN",IF(AND(AD114&gt;3.001,AD114&lt;=4),"RUSAK BERAT",IF(AND(AD114&gt;=4.001),RUNTUH)))))</f>
        <v>SEDANG</v>
      </c>
      <c r="AF114" s="18" t="str">
        <f t="shared" si="4"/>
        <v>PEMELIHARAAN BERKALA</v>
      </c>
    </row>
    <row r="115" spans="2:33" ht="15" x14ac:dyDescent="0.3">
      <c r="B115" s="17">
        <f t="shared" si="5"/>
        <v>102</v>
      </c>
      <c r="C115" s="26">
        <v>24058005</v>
      </c>
      <c r="D115" s="27" t="s">
        <v>1564</v>
      </c>
      <c r="E115" s="27" t="s">
        <v>1745</v>
      </c>
      <c r="F115" s="1" t="s">
        <v>1750</v>
      </c>
      <c r="G115" s="4" t="s">
        <v>1869</v>
      </c>
      <c r="H115" s="4" t="s">
        <v>1876</v>
      </c>
      <c r="I115" s="20">
        <v>11</v>
      </c>
      <c r="J115" s="20">
        <v>5.4</v>
      </c>
      <c r="K115" s="19">
        <v>1</v>
      </c>
      <c r="L115" s="17"/>
      <c r="M115" s="17"/>
      <c r="N115" s="17"/>
      <c r="O115" s="17" t="s">
        <v>1910</v>
      </c>
      <c r="P115" s="17" t="s">
        <v>1908</v>
      </c>
      <c r="Q115" s="17">
        <v>1</v>
      </c>
      <c r="R115" s="17" t="s">
        <v>1909</v>
      </c>
      <c r="S115" s="17" t="s">
        <v>1913</v>
      </c>
      <c r="T115" s="17">
        <v>1</v>
      </c>
      <c r="U115" s="17" t="s">
        <v>1908</v>
      </c>
      <c r="V115" s="17" t="s">
        <v>1909</v>
      </c>
      <c r="W115" s="17">
        <v>2</v>
      </c>
      <c r="X115" s="17" t="s">
        <v>1911</v>
      </c>
      <c r="Y115" s="17" t="s">
        <v>1910</v>
      </c>
      <c r="Z115" s="17">
        <v>2</v>
      </c>
      <c r="AA115" s="17" t="s">
        <v>1908</v>
      </c>
      <c r="AB115" s="17" t="s">
        <v>1910</v>
      </c>
      <c r="AC115" s="17">
        <v>2</v>
      </c>
      <c r="AD115" s="17">
        <f t="shared" si="3"/>
        <v>1.6</v>
      </c>
      <c r="AE115" s="17" t="str">
        <f>IF(AND(AD115&gt;=0,AD115&lt;=1),"BAIK",IF(AND(AD115&gt;1.001,AD115&lt;=2),"SEDANG",IF(AND(AD115&gt;2.001,AD115&lt;=3),"RUSAK RINGAN",IF(AND(AD115&gt;3.001,AD115&lt;=4),"RUSAK BERAT",IF(AND(AD115&gt;=4.001),RUNTUH)))))</f>
        <v>SEDANG</v>
      </c>
      <c r="AF115" s="18" t="str">
        <f t="shared" si="4"/>
        <v>PEMELIHARAAN BERKALA</v>
      </c>
    </row>
    <row r="116" spans="2:33" ht="15" x14ac:dyDescent="0.3">
      <c r="B116" s="17">
        <f t="shared" si="5"/>
        <v>103</v>
      </c>
      <c r="C116" s="26">
        <v>24058006</v>
      </c>
      <c r="D116" s="27" t="s">
        <v>1565</v>
      </c>
      <c r="E116" s="27" t="s">
        <v>1745</v>
      </c>
      <c r="F116" s="1" t="s">
        <v>1751</v>
      </c>
      <c r="G116" s="4" t="s">
        <v>1869</v>
      </c>
      <c r="H116" s="4" t="s">
        <v>1876</v>
      </c>
      <c r="I116" s="20"/>
      <c r="J116" s="20"/>
      <c r="K116" s="19">
        <v>1</v>
      </c>
      <c r="L116" s="17"/>
      <c r="M116" s="17"/>
      <c r="N116" s="17"/>
      <c r="O116" s="17" t="s">
        <v>1910</v>
      </c>
      <c r="P116" s="17" t="s">
        <v>1908</v>
      </c>
      <c r="Q116" s="17">
        <v>1</v>
      </c>
      <c r="R116" s="17" t="s">
        <v>1909</v>
      </c>
      <c r="S116" s="17" t="s">
        <v>1913</v>
      </c>
      <c r="T116" s="17">
        <v>1</v>
      </c>
      <c r="U116" s="17" t="s">
        <v>1908</v>
      </c>
      <c r="V116" s="17" t="s">
        <v>1909</v>
      </c>
      <c r="W116" s="17">
        <v>1</v>
      </c>
      <c r="X116" s="17" t="s">
        <v>1911</v>
      </c>
      <c r="Y116" s="17" t="s">
        <v>1910</v>
      </c>
      <c r="Z116" s="17">
        <v>1</v>
      </c>
      <c r="AA116" s="17" t="s">
        <v>1908</v>
      </c>
      <c r="AB116" s="17" t="s">
        <v>1910</v>
      </c>
      <c r="AC116" s="17">
        <v>1</v>
      </c>
      <c r="AD116" s="17">
        <f t="shared" si="3"/>
        <v>1</v>
      </c>
      <c r="AE116" s="17" t="str">
        <f>IF(AND(AD116&gt;=0,AD116&lt;=1),"BAIK",IF(AND(AD116&gt;1.001,AD116&lt;=2),"SEDANG",IF(AND(AD116&gt;2.001,AD116&lt;=3),"RUSAK RINGAN",IF(AND(AD116&gt;3.001,AD116&lt;=4),"RUSAK BERAT",IF(AND(AD116&gt;=4.001),RUNTUH)))))</f>
        <v>BAIK</v>
      </c>
      <c r="AF116" s="18" t="str">
        <f t="shared" si="4"/>
        <v>PEMELIHARAAN RUTIN</v>
      </c>
    </row>
    <row r="117" spans="2:33" ht="15" x14ac:dyDescent="0.3">
      <c r="B117" s="17">
        <f t="shared" si="5"/>
        <v>104</v>
      </c>
      <c r="C117" s="26">
        <v>24058007</v>
      </c>
      <c r="D117" s="27" t="s">
        <v>1566</v>
      </c>
      <c r="E117" s="27" t="s">
        <v>1745</v>
      </c>
      <c r="F117" s="1" t="s">
        <v>1752</v>
      </c>
      <c r="G117" s="4" t="s">
        <v>1869</v>
      </c>
      <c r="H117" s="4" t="s">
        <v>1876</v>
      </c>
      <c r="I117" s="20">
        <v>24.65</v>
      </c>
      <c r="J117" s="20">
        <v>5.9</v>
      </c>
      <c r="K117" s="19">
        <v>1</v>
      </c>
      <c r="L117" s="17"/>
      <c r="M117" s="17"/>
      <c r="N117" s="17"/>
      <c r="O117" s="17" t="s">
        <v>1915</v>
      </c>
      <c r="P117" s="17" t="s">
        <v>1909</v>
      </c>
      <c r="Q117" s="17">
        <v>1</v>
      </c>
      <c r="R117" s="17" t="s">
        <v>1909</v>
      </c>
      <c r="S117" s="17" t="s">
        <v>1909</v>
      </c>
      <c r="T117" s="17">
        <v>1</v>
      </c>
      <c r="U117" s="17" t="s">
        <v>1908</v>
      </c>
      <c r="V117" s="17" t="s">
        <v>1909</v>
      </c>
      <c r="W117" s="17">
        <v>2</v>
      </c>
      <c r="X117" s="17" t="s">
        <v>1911</v>
      </c>
      <c r="Y117" s="17" t="s">
        <v>1910</v>
      </c>
      <c r="Z117" s="17">
        <v>1</v>
      </c>
      <c r="AA117" s="17" t="s">
        <v>1908</v>
      </c>
      <c r="AB117" s="17" t="s">
        <v>1910</v>
      </c>
      <c r="AC117" s="17">
        <v>1</v>
      </c>
      <c r="AD117" s="17">
        <f t="shared" si="3"/>
        <v>1.2</v>
      </c>
      <c r="AE117" s="17" t="str">
        <f>IF(AND(AD117&gt;=0,AD117&lt;=1),"BAIK",IF(AND(AD117&gt;1.001,AD117&lt;=2),"SEDANG",IF(AND(AD117&gt;2.001,AD117&lt;=3),"RUSAK RINGAN",IF(AND(AD117&gt;3.001,AD117&lt;=4),"RUSAK BERAT",IF(AND(AD117&gt;=4.001),RUNTUH)))))</f>
        <v>SEDANG</v>
      </c>
      <c r="AF117" s="18" t="str">
        <f t="shared" si="4"/>
        <v>PEMELIHARAAN BERKALA</v>
      </c>
      <c r="AG117" s="16" t="s">
        <v>1923</v>
      </c>
    </row>
    <row r="118" spans="2:33" ht="30" x14ac:dyDescent="0.3">
      <c r="B118" s="17">
        <f t="shared" si="5"/>
        <v>105</v>
      </c>
      <c r="C118" s="26">
        <v>24059001</v>
      </c>
      <c r="D118" s="27" t="s">
        <v>1567</v>
      </c>
      <c r="E118" s="28" t="s">
        <v>1753</v>
      </c>
      <c r="F118" s="1" t="s">
        <v>1754</v>
      </c>
      <c r="G118" s="4" t="s">
        <v>1873</v>
      </c>
      <c r="H118" s="4" t="s">
        <v>1874</v>
      </c>
      <c r="I118" s="20"/>
      <c r="J118" s="20"/>
      <c r="K118" s="19">
        <v>1</v>
      </c>
      <c r="L118" s="17"/>
      <c r="M118" s="17"/>
      <c r="N118" s="17"/>
      <c r="O118" s="17" t="s">
        <v>1915</v>
      </c>
      <c r="P118" s="17" t="s">
        <v>1909</v>
      </c>
      <c r="Q118" s="17">
        <v>3</v>
      </c>
      <c r="R118" s="17" t="s">
        <v>1909</v>
      </c>
      <c r="S118" s="17" t="s">
        <v>1909</v>
      </c>
      <c r="T118" s="17">
        <v>3</v>
      </c>
      <c r="U118" s="17" t="s">
        <v>1908</v>
      </c>
      <c r="V118" s="17" t="s">
        <v>1909</v>
      </c>
      <c r="W118" s="17">
        <v>2</v>
      </c>
      <c r="X118" s="17" t="s">
        <v>1911</v>
      </c>
      <c r="Y118" s="17" t="s">
        <v>1910</v>
      </c>
      <c r="Z118" s="17">
        <v>4</v>
      </c>
      <c r="AA118" s="17" t="s">
        <v>1908</v>
      </c>
      <c r="AB118" s="17" t="s">
        <v>1910</v>
      </c>
      <c r="AC118" s="17">
        <v>4</v>
      </c>
      <c r="AD118" s="17">
        <f t="shared" si="3"/>
        <v>3.2</v>
      </c>
      <c r="AE118" s="17" t="str">
        <f>IF(AND(AD118&gt;=0,AD118&lt;=1),"BAIK",IF(AND(AD118&gt;1.001,AD118&lt;=2),"SEDANG",IF(AND(AD118&gt;2.001,AD118&lt;=3),"RUSAK RINGAN",IF(AND(AD118&gt;3.001,AD118&lt;=4),"RUSAK BERAT",IF(AND(AD118&gt;=4.001),RUNTUH)))))</f>
        <v>RUSAK BERAT</v>
      </c>
      <c r="AF118" s="18" t="str">
        <f t="shared" si="4"/>
        <v>PERGANTIAN JEMBATAN</v>
      </c>
    </row>
    <row r="119" spans="2:33" ht="30" x14ac:dyDescent="0.3">
      <c r="B119" s="17">
        <f t="shared" si="5"/>
        <v>106</v>
      </c>
      <c r="C119" s="26">
        <v>24059002</v>
      </c>
      <c r="D119" s="27" t="s">
        <v>1568</v>
      </c>
      <c r="E119" s="28" t="s">
        <v>1753</v>
      </c>
      <c r="F119" s="1" t="s">
        <v>1755</v>
      </c>
      <c r="G119" s="4" t="s">
        <v>1873</v>
      </c>
      <c r="H119" s="4" t="s">
        <v>1874</v>
      </c>
      <c r="I119" s="20"/>
      <c r="J119" s="20"/>
      <c r="K119" s="19">
        <v>1</v>
      </c>
      <c r="L119" s="17"/>
      <c r="M119" s="17"/>
      <c r="N119" s="17"/>
      <c r="O119" s="17" t="s">
        <v>1915</v>
      </c>
      <c r="P119" s="17" t="s">
        <v>1909</v>
      </c>
      <c r="Q119" s="17">
        <v>1</v>
      </c>
      <c r="R119" s="17" t="s">
        <v>1909</v>
      </c>
      <c r="S119" s="17" t="s">
        <v>1909</v>
      </c>
      <c r="T119" s="17">
        <v>2</v>
      </c>
      <c r="U119" s="17" t="s">
        <v>1908</v>
      </c>
      <c r="V119" s="17" t="s">
        <v>1909</v>
      </c>
      <c r="W119" s="17">
        <v>1</v>
      </c>
      <c r="X119" s="17" t="s">
        <v>1911</v>
      </c>
      <c r="Y119" s="17" t="s">
        <v>1910</v>
      </c>
      <c r="Z119" s="17">
        <v>1</v>
      </c>
      <c r="AA119" s="17" t="s">
        <v>1908</v>
      </c>
      <c r="AB119" s="17" t="s">
        <v>1910</v>
      </c>
      <c r="AC119" s="17">
        <v>1</v>
      </c>
      <c r="AD119" s="17">
        <f t="shared" si="3"/>
        <v>1.2</v>
      </c>
      <c r="AE119" s="17" t="str">
        <f>IF(AND(AD119&gt;=0,AD119&lt;=1),"BAIK",IF(AND(AD119&gt;1.001,AD119&lt;=2),"SEDANG",IF(AND(AD119&gt;2.001,AD119&lt;=3),"RUSAK RINGAN",IF(AND(AD119&gt;3.001,AD119&lt;=4),"RUSAK BERAT",IF(AND(AD119&gt;=4.001),RUNTUH)))))</f>
        <v>SEDANG</v>
      </c>
      <c r="AF119" s="18" t="str">
        <f t="shared" si="4"/>
        <v>PEMELIHARAAN BERKALA</v>
      </c>
      <c r="AG119" s="16" t="s">
        <v>1923</v>
      </c>
    </row>
    <row r="120" spans="2:33" ht="15" x14ac:dyDescent="0.3">
      <c r="B120" s="17">
        <f t="shared" si="5"/>
        <v>107</v>
      </c>
      <c r="C120" s="26">
        <v>24062001</v>
      </c>
      <c r="D120" s="27" t="s">
        <v>1569</v>
      </c>
      <c r="E120" s="27" t="s">
        <v>1756</v>
      </c>
      <c r="F120" s="1" t="s">
        <v>1757</v>
      </c>
      <c r="G120" s="4" t="s">
        <v>1873</v>
      </c>
      <c r="H120" s="4" t="s">
        <v>1874</v>
      </c>
      <c r="I120" s="20"/>
      <c r="J120" s="20"/>
      <c r="K120" s="19">
        <v>1</v>
      </c>
      <c r="L120" s="17"/>
      <c r="M120" s="17"/>
      <c r="N120" s="17"/>
      <c r="O120" s="17" t="s">
        <v>1910</v>
      </c>
      <c r="P120" s="17" t="s">
        <v>1908</v>
      </c>
      <c r="Q120" s="17">
        <v>1</v>
      </c>
      <c r="R120" s="17" t="s">
        <v>1909</v>
      </c>
      <c r="S120" s="17" t="s">
        <v>1913</v>
      </c>
      <c r="T120" s="17">
        <v>1</v>
      </c>
      <c r="U120" s="17" t="s">
        <v>1908</v>
      </c>
      <c r="V120" s="17" t="s">
        <v>1909</v>
      </c>
      <c r="W120" s="17">
        <v>2</v>
      </c>
      <c r="X120" s="17" t="s">
        <v>1911</v>
      </c>
      <c r="Y120" s="17" t="s">
        <v>1910</v>
      </c>
      <c r="Z120" s="17">
        <v>1</v>
      </c>
      <c r="AA120" s="17" t="s">
        <v>1908</v>
      </c>
      <c r="AB120" s="17" t="s">
        <v>1910</v>
      </c>
      <c r="AC120" s="17">
        <v>1</v>
      </c>
      <c r="AD120" s="17">
        <f t="shared" si="3"/>
        <v>1.2</v>
      </c>
      <c r="AE120" s="17" t="str">
        <f>IF(AND(AD120&gt;=0,AD120&lt;=1),"BAIK",IF(AND(AD120&gt;1.001,AD120&lt;=2),"SEDANG",IF(AND(AD120&gt;2.001,AD120&lt;=3),"RUSAK RINGAN",IF(AND(AD120&gt;3.001,AD120&lt;=4),"RUSAK BERAT",IF(AND(AD120&gt;=4.001),RUNTUH)))))</f>
        <v>SEDANG</v>
      </c>
      <c r="AF120" s="18" t="str">
        <f t="shared" si="4"/>
        <v>PEMELIHARAAN BERKALA</v>
      </c>
    </row>
    <row r="121" spans="2:33" ht="15" x14ac:dyDescent="0.3">
      <c r="B121" s="17">
        <f t="shared" si="5"/>
        <v>108</v>
      </c>
      <c r="C121" s="26">
        <v>24062002</v>
      </c>
      <c r="D121" s="27" t="s">
        <v>1570</v>
      </c>
      <c r="E121" s="27" t="s">
        <v>1756</v>
      </c>
      <c r="F121" s="1" t="s">
        <v>1758</v>
      </c>
      <c r="G121" s="4" t="s">
        <v>1873</v>
      </c>
      <c r="H121" s="4" t="s">
        <v>1874</v>
      </c>
      <c r="I121" s="20"/>
      <c r="J121" s="20"/>
      <c r="K121" s="19">
        <v>1</v>
      </c>
      <c r="L121" s="17"/>
      <c r="M121" s="17"/>
      <c r="N121" s="17"/>
      <c r="O121" s="17" t="s">
        <v>1910</v>
      </c>
      <c r="P121" s="17" t="s">
        <v>1908</v>
      </c>
      <c r="Q121" s="17">
        <v>1</v>
      </c>
      <c r="R121" s="17" t="s">
        <v>1909</v>
      </c>
      <c r="S121" s="17" t="s">
        <v>1913</v>
      </c>
      <c r="T121" s="17">
        <v>1</v>
      </c>
      <c r="U121" s="17" t="s">
        <v>1908</v>
      </c>
      <c r="V121" s="17" t="s">
        <v>1909</v>
      </c>
      <c r="W121" s="17">
        <v>2</v>
      </c>
      <c r="X121" s="17" t="s">
        <v>1911</v>
      </c>
      <c r="Y121" s="17" t="s">
        <v>1910</v>
      </c>
      <c r="Z121" s="17">
        <v>1</v>
      </c>
      <c r="AA121" s="17" t="s">
        <v>1908</v>
      </c>
      <c r="AB121" s="17" t="s">
        <v>1910</v>
      </c>
      <c r="AC121" s="17">
        <v>2</v>
      </c>
      <c r="AD121" s="17">
        <f t="shared" si="3"/>
        <v>1.4</v>
      </c>
      <c r="AE121" s="17" t="str">
        <f>IF(AND(AD121&gt;=0,AD121&lt;=1),"BAIK",IF(AND(AD121&gt;1.001,AD121&lt;=2),"SEDANG",IF(AND(AD121&gt;2.001,AD121&lt;=3),"RUSAK RINGAN",IF(AND(AD121&gt;3.001,AD121&lt;=4),"RUSAK BERAT",IF(AND(AD121&gt;=4.001),RUNTUH)))))</f>
        <v>SEDANG</v>
      </c>
      <c r="AF121" s="18" t="str">
        <f t="shared" si="4"/>
        <v>PEMELIHARAAN BERKALA</v>
      </c>
    </row>
    <row r="122" spans="2:33" ht="15" x14ac:dyDescent="0.3">
      <c r="B122" s="17">
        <f t="shared" si="5"/>
        <v>109</v>
      </c>
      <c r="C122" s="26">
        <v>24062003</v>
      </c>
      <c r="D122" s="27" t="s">
        <v>1571</v>
      </c>
      <c r="E122" s="27" t="s">
        <v>1756</v>
      </c>
      <c r="F122" s="1" t="s">
        <v>1759</v>
      </c>
      <c r="G122" s="4" t="s">
        <v>1873</v>
      </c>
      <c r="H122" s="4" t="s">
        <v>1877</v>
      </c>
      <c r="I122" s="20"/>
      <c r="J122" s="20"/>
      <c r="K122" s="19">
        <v>1</v>
      </c>
      <c r="L122" s="17"/>
      <c r="M122" s="17"/>
      <c r="N122" s="17"/>
      <c r="O122" s="17" t="s">
        <v>1915</v>
      </c>
      <c r="P122" s="17" t="s">
        <v>1909</v>
      </c>
      <c r="Q122" s="17">
        <v>1</v>
      </c>
      <c r="R122" s="17" t="s">
        <v>1909</v>
      </c>
      <c r="S122" s="17" t="s">
        <v>1909</v>
      </c>
      <c r="T122" s="17">
        <v>1</v>
      </c>
      <c r="U122" s="17" t="s">
        <v>1908</v>
      </c>
      <c r="V122" s="17" t="s">
        <v>1909</v>
      </c>
      <c r="W122" s="17">
        <v>3</v>
      </c>
      <c r="X122" s="17" t="s">
        <v>1911</v>
      </c>
      <c r="Y122" s="17" t="s">
        <v>1910</v>
      </c>
      <c r="Z122" s="17">
        <v>1</v>
      </c>
      <c r="AA122" s="17" t="s">
        <v>1908</v>
      </c>
      <c r="AB122" s="17" t="s">
        <v>1910</v>
      </c>
      <c r="AC122" s="17">
        <v>2</v>
      </c>
      <c r="AD122" s="17">
        <f t="shared" si="3"/>
        <v>1.6</v>
      </c>
      <c r="AE122" s="17" t="str">
        <f>IF(AND(AD122&gt;=0,AD122&lt;=1),"BAIK",IF(AND(AD122&gt;1.001,AD122&lt;=2),"SEDANG",IF(AND(AD122&gt;2.001,AD122&lt;=3),"RUSAK RINGAN",IF(AND(AD122&gt;3.001,AD122&lt;=4),"RUSAK BERAT",IF(AND(AD122&gt;=4.001),RUNTUH)))))</f>
        <v>SEDANG</v>
      </c>
      <c r="AF122" s="18" t="str">
        <f t="shared" si="4"/>
        <v>PEMELIHARAAN BERKALA</v>
      </c>
    </row>
    <row r="123" spans="2:33" ht="15" x14ac:dyDescent="0.3">
      <c r="B123" s="17">
        <f t="shared" si="5"/>
        <v>110</v>
      </c>
      <c r="C123" s="26">
        <v>24062004</v>
      </c>
      <c r="D123" s="27" t="s">
        <v>1572</v>
      </c>
      <c r="E123" s="27" t="s">
        <v>1756</v>
      </c>
      <c r="F123" s="1" t="s">
        <v>1760</v>
      </c>
      <c r="G123" s="4" t="s">
        <v>1873</v>
      </c>
      <c r="H123" s="4" t="s">
        <v>1877</v>
      </c>
      <c r="I123" s="20"/>
      <c r="J123" s="20"/>
      <c r="K123" s="19">
        <v>1</v>
      </c>
      <c r="L123" s="17"/>
      <c r="M123" s="17"/>
      <c r="N123" s="17"/>
      <c r="O123" s="17" t="s">
        <v>1915</v>
      </c>
      <c r="P123" s="17" t="s">
        <v>1909</v>
      </c>
      <c r="Q123" s="17">
        <v>1</v>
      </c>
      <c r="R123" s="17" t="s">
        <v>1909</v>
      </c>
      <c r="S123" s="17" t="s">
        <v>1909</v>
      </c>
      <c r="T123" s="17">
        <v>1</v>
      </c>
      <c r="U123" s="17" t="s">
        <v>1908</v>
      </c>
      <c r="V123" s="17" t="s">
        <v>1909</v>
      </c>
      <c r="W123" s="17">
        <v>3</v>
      </c>
      <c r="X123" s="17" t="s">
        <v>1911</v>
      </c>
      <c r="Y123" s="17" t="s">
        <v>1910</v>
      </c>
      <c r="Z123" s="17">
        <v>1</v>
      </c>
      <c r="AA123" s="17" t="s">
        <v>1908</v>
      </c>
      <c r="AB123" s="17" t="s">
        <v>1910</v>
      </c>
      <c r="AC123" s="17">
        <v>1</v>
      </c>
      <c r="AD123" s="17">
        <f t="shared" si="3"/>
        <v>1.4</v>
      </c>
      <c r="AE123" s="17" t="str">
        <f>IF(AND(AD123&gt;=0,AD123&lt;=1),"BAIK",IF(AND(AD123&gt;1.001,AD123&lt;=2),"SEDANG",IF(AND(AD123&gt;2.001,AD123&lt;=3),"RUSAK RINGAN",IF(AND(AD123&gt;3.001,AD123&lt;=4),"RUSAK BERAT",IF(AND(AD123&gt;=4.001),RUNTUH)))))</f>
        <v>SEDANG</v>
      </c>
      <c r="AF123" s="18" t="str">
        <f t="shared" si="4"/>
        <v>PEMELIHARAAN BERKALA</v>
      </c>
    </row>
    <row r="124" spans="2:33" ht="15" x14ac:dyDescent="0.3">
      <c r="B124" s="17">
        <f t="shared" si="5"/>
        <v>111</v>
      </c>
      <c r="C124" s="26">
        <v>24062005</v>
      </c>
      <c r="D124" s="27" t="s">
        <v>1573</v>
      </c>
      <c r="E124" s="27" t="s">
        <v>1756</v>
      </c>
      <c r="F124" s="1" t="s">
        <v>1761</v>
      </c>
      <c r="G124" s="4" t="s">
        <v>1878</v>
      </c>
      <c r="H124" s="4" t="s">
        <v>1879</v>
      </c>
      <c r="I124" s="20"/>
      <c r="J124" s="20"/>
      <c r="K124" s="19">
        <v>1</v>
      </c>
      <c r="L124" s="17"/>
      <c r="M124" s="17"/>
      <c r="N124" s="17"/>
      <c r="O124" s="17" t="s">
        <v>1910</v>
      </c>
      <c r="P124" s="17" t="s">
        <v>1908</v>
      </c>
      <c r="Q124" s="17">
        <v>1</v>
      </c>
      <c r="R124" s="17" t="s">
        <v>1909</v>
      </c>
      <c r="S124" s="17" t="s">
        <v>1913</v>
      </c>
      <c r="T124" s="17">
        <v>1</v>
      </c>
      <c r="U124" s="17" t="s">
        <v>1908</v>
      </c>
      <c r="V124" s="17" t="s">
        <v>1909</v>
      </c>
      <c r="W124" s="17">
        <v>2</v>
      </c>
      <c r="X124" s="17" t="s">
        <v>1911</v>
      </c>
      <c r="Y124" s="17" t="s">
        <v>1910</v>
      </c>
      <c r="Z124" s="17">
        <v>1</v>
      </c>
      <c r="AA124" s="17" t="s">
        <v>1908</v>
      </c>
      <c r="AB124" s="17" t="s">
        <v>1910</v>
      </c>
      <c r="AC124" s="17">
        <v>1</v>
      </c>
      <c r="AD124" s="17">
        <f t="shared" si="3"/>
        <v>1.2</v>
      </c>
      <c r="AE124" s="17" t="str">
        <f>IF(AND(AD124&gt;=0,AD124&lt;=1),"BAIK",IF(AND(AD124&gt;1.001,AD124&lt;=2),"SEDANG",IF(AND(AD124&gt;2.001,AD124&lt;=3),"RUSAK RINGAN",IF(AND(AD124&gt;3.001,AD124&lt;=4),"RUSAK BERAT",IF(AND(AD124&gt;=4.001),RUNTUH)))))</f>
        <v>SEDANG</v>
      </c>
      <c r="AF124" s="18" t="str">
        <f t="shared" si="4"/>
        <v>PEMELIHARAAN BERKALA</v>
      </c>
    </row>
    <row r="125" spans="2:33" ht="15" x14ac:dyDescent="0.3">
      <c r="B125" s="17">
        <f t="shared" si="5"/>
        <v>112</v>
      </c>
      <c r="C125" s="26">
        <v>24063001</v>
      </c>
      <c r="D125" s="27" t="s">
        <v>1574</v>
      </c>
      <c r="E125" s="27" t="s">
        <v>1762</v>
      </c>
      <c r="F125" s="1" t="s">
        <v>1763</v>
      </c>
      <c r="G125" s="4" t="s">
        <v>1880</v>
      </c>
      <c r="H125" s="4" t="s">
        <v>1881</v>
      </c>
      <c r="I125" s="20"/>
      <c r="J125" s="20"/>
      <c r="K125" s="19">
        <v>1</v>
      </c>
      <c r="L125" s="17"/>
      <c r="M125" s="17"/>
      <c r="N125" s="17"/>
      <c r="O125" s="17" t="s">
        <v>1915</v>
      </c>
      <c r="P125" s="17" t="s">
        <v>1909</v>
      </c>
      <c r="Q125" s="17">
        <v>1</v>
      </c>
      <c r="R125" s="17" t="s">
        <v>1909</v>
      </c>
      <c r="S125" s="17" t="s">
        <v>1913</v>
      </c>
      <c r="T125" s="17">
        <v>1</v>
      </c>
      <c r="U125" s="17" t="s">
        <v>1908</v>
      </c>
      <c r="V125" s="17" t="s">
        <v>1909</v>
      </c>
      <c r="W125" s="17">
        <v>1</v>
      </c>
      <c r="X125" s="17" t="s">
        <v>1911</v>
      </c>
      <c r="Y125" s="17" t="s">
        <v>1910</v>
      </c>
      <c r="Z125" s="17">
        <v>1</v>
      </c>
      <c r="AA125" s="17" t="s">
        <v>1908</v>
      </c>
      <c r="AB125" s="17" t="s">
        <v>1910</v>
      </c>
      <c r="AC125" s="17">
        <v>2</v>
      </c>
      <c r="AD125" s="17">
        <f t="shared" si="3"/>
        <v>1.2</v>
      </c>
      <c r="AE125" s="17" t="str">
        <f>IF(AND(AD125&gt;=0,AD125&lt;=1),"BAIK",IF(AND(AD125&gt;1.001,AD125&lt;=2),"SEDANG",IF(AND(AD125&gt;2.001,AD125&lt;=3),"RUSAK RINGAN",IF(AND(AD125&gt;3.001,AD125&lt;=4),"RUSAK BERAT",IF(AND(AD125&gt;=4.001),RUNTUH)))))</f>
        <v>SEDANG</v>
      </c>
      <c r="AF125" s="18" t="str">
        <f t="shared" si="4"/>
        <v>PEMELIHARAAN BERKALA</v>
      </c>
    </row>
    <row r="126" spans="2:33" ht="15" x14ac:dyDescent="0.3">
      <c r="B126" s="17">
        <f t="shared" si="5"/>
        <v>113</v>
      </c>
      <c r="C126" s="26">
        <v>24068001</v>
      </c>
      <c r="D126" s="27" t="s">
        <v>1575</v>
      </c>
      <c r="E126" s="27" t="s">
        <v>1764</v>
      </c>
      <c r="F126" s="1" t="s">
        <v>1765</v>
      </c>
      <c r="G126" s="4" t="s">
        <v>1880</v>
      </c>
      <c r="H126" s="4" t="s">
        <v>1882</v>
      </c>
      <c r="I126" s="20"/>
      <c r="J126" s="20"/>
      <c r="K126" s="19">
        <v>1</v>
      </c>
      <c r="L126" s="17"/>
      <c r="M126" s="17"/>
      <c r="N126" s="17"/>
      <c r="O126" s="17" t="s">
        <v>1929</v>
      </c>
      <c r="P126" s="17" t="s">
        <v>1928</v>
      </c>
      <c r="Q126" s="17">
        <v>1</v>
      </c>
      <c r="R126" s="17" t="s">
        <v>1908</v>
      </c>
      <c r="S126" s="17" t="s">
        <v>1928</v>
      </c>
      <c r="T126" s="17">
        <v>1</v>
      </c>
      <c r="U126" s="17" t="s">
        <v>1908</v>
      </c>
      <c r="V126" s="17" t="s">
        <v>1909</v>
      </c>
      <c r="W126" s="17">
        <v>1</v>
      </c>
      <c r="X126" s="17" t="s">
        <v>1911</v>
      </c>
      <c r="Y126" s="17" t="s">
        <v>1910</v>
      </c>
      <c r="Z126" s="17">
        <v>1</v>
      </c>
      <c r="AA126" s="17" t="s">
        <v>1908</v>
      </c>
      <c r="AB126" s="17" t="s">
        <v>1910</v>
      </c>
      <c r="AC126" s="17">
        <v>1</v>
      </c>
      <c r="AD126" s="17">
        <f t="shared" si="3"/>
        <v>1</v>
      </c>
      <c r="AE126" s="17" t="str">
        <f>IF(AND(AD126&gt;=0,AD126&lt;=1),"BAIK",IF(AND(AD126&gt;1.001,AD126&lt;=2),"SEDANG",IF(AND(AD126&gt;2.001,AD126&lt;=3),"RUSAK RINGAN",IF(AND(AD126&gt;3.001,AD126&lt;=4),"RUSAK BERAT",IF(AND(AD126&gt;=4.001),RUNTUH)))))</f>
        <v>BAIK</v>
      </c>
      <c r="AF126" s="18" t="str">
        <f t="shared" si="4"/>
        <v>PEMELIHARAAN RUTIN</v>
      </c>
    </row>
    <row r="127" spans="2:33" ht="15" x14ac:dyDescent="0.3">
      <c r="B127" s="17">
        <f t="shared" si="5"/>
        <v>114</v>
      </c>
      <c r="C127" s="26">
        <v>24068002</v>
      </c>
      <c r="D127" s="27" t="s">
        <v>1576</v>
      </c>
      <c r="E127" s="27" t="s">
        <v>1764</v>
      </c>
      <c r="F127" s="1" t="s">
        <v>1766</v>
      </c>
      <c r="G127" s="4" t="s">
        <v>1880</v>
      </c>
      <c r="H127" s="4" t="s">
        <v>1883</v>
      </c>
      <c r="I127" s="20"/>
      <c r="J127" s="20"/>
      <c r="K127" s="19">
        <v>1</v>
      </c>
      <c r="L127" s="17"/>
      <c r="M127" s="17"/>
      <c r="N127" s="17"/>
      <c r="O127" s="17" t="s">
        <v>1915</v>
      </c>
      <c r="P127" s="17" t="s">
        <v>1909</v>
      </c>
      <c r="Q127" s="17">
        <v>2</v>
      </c>
      <c r="R127" s="17" t="s">
        <v>1909</v>
      </c>
      <c r="S127" s="17" t="s">
        <v>1924</v>
      </c>
      <c r="T127" s="17">
        <v>2</v>
      </c>
      <c r="U127" s="17" t="s">
        <v>1908</v>
      </c>
      <c r="V127" s="17" t="s">
        <v>1909</v>
      </c>
      <c r="W127" s="17">
        <v>3</v>
      </c>
      <c r="X127" s="17" t="s">
        <v>1911</v>
      </c>
      <c r="Y127" s="17" t="s">
        <v>1910</v>
      </c>
      <c r="Z127" s="17">
        <v>3</v>
      </c>
      <c r="AA127" s="17" t="s">
        <v>1908</v>
      </c>
      <c r="AB127" s="17" t="s">
        <v>1910</v>
      </c>
      <c r="AC127" s="17">
        <v>3</v>
      </c>
      <c r="AD127" s="17">
        <f t="shared" si="3"/>
        <v>2.6</v>
      </c>
      <c r="AE127" s="17" t="str">
        <f>IF(AND(AD127&gt;=0,AD127&lt;=1),"BAIK",IF(AND(AD127&gt;1.001,AD127&lt;=2),"SEDANG",IF(AND(AD127&gt;2.001,AD127&lt;=3),"RUSAK RINGAN",IF(AND(AD127&gt;3.001,AD127&lt;=4),"RUSAK BERAT",IF(AND(AD127&gt;=4.001),RUNTUH)))))</f>
        <v>RUSAK RINGAN</v>
      </c>
      <c r="AF127" s="18" t="str">
        <f t="shared" si="4"/>
        <v>PEMELIHARAAN REHABILITASI</v>
      </c>
    </row>
    <row r="128" spans="2:33" ht="15" x14ac:dyDescent="0.3">
      <c r="B128" s="17">
        <f t="shared" si="5"/>
        <v>115</v>
      </c>
      <c r="C128" s="26">
        <v>24070001</v>
      </c>
      <c r="D128" s="27" t="s">
        <v>1577</v>
      </c>
      <c r="E128" s="27" t="s">
        <v>1767</v>
      </c>
      <c r="F128" s="1" t="s">
        <v>1768</v>
      </c>
      <c r="G128" s="4" t="s">
        <v>1884</v>
      </c>
      <c r="H128" s="4" t="s">
        <v>1885</v>
      </c>
      <c r="I128" s="20"/>
      <c r="J128" s="20"/>
      <c r="K128" s="19">
        <v>1</v>
      </c>
      <c r="L128" s="17"/>
      <c r="M128" s="17"/>
      <c r="N128" s="17"/>
      <c r="O128" s="17" t="s">
        <v>1915</v>
      </c>
      <c r="P128" s="17" t="s">
        <v>1909</v>
      </c>
      <c r="Q128" s="17">
        <v>1</v>
      </c>
      <c r="R128" s="17" t="s">
        <v>1909</v>
      </c>
      <c r="S128" s="17" t="s">
        <v>1924</v>
      </c>
      <c r="T128" s="17">
        <v>1</v>
      </c>
      <c r="U128" s="17" t="s">
        <v>1908</v>
      </c>
      <c r="V128" s="17" t="s">
        <v>1909</v>
      </c>
      <c r="W128" s="17">
        <v>1</v>
      </c>
      <c r="X128" s="17" t="s">
        <v>1911</v>
      </c>
      <c r="Y128" s="17" t="s">
        <v>1910</v>
      </c>
      <c r="Z128" s="17">
        <v>1</v>
      </c>
      <c r="AA128" s="17" t="s">
        <v>1908</v>
      </c>
      <c r="AB128" s="17" t="s">
        <v>1910</v>
      </c>
      <c r="AC128" s="17">
        <v>1</v>
      </c>
      <c r="AD128" s="17">
        <f t="shared" si="3"/>
        <v>1</v>
      </c>
      <c r="AE128" s="17" t="str">
        <f>IF(AND(AD128&gt;=0,AD128&lt;=1),"BAIK",IF(AND(AD128&gt;1.001,AD128&lt;=2),"SEDANG",IF(AND(AD128&gt;2.001,AD128&lt;=3),"RUSAK RINGAN",IF(AND(AD128&gt;3.001,AD128&lt;=4),"RUSAK BERAT",IF(AND(AD128&gt;=4.001),RUNTUH)))))</f>
        <v>BAIK</v>
      </c>
      <c r="AF128" s="18" t="str">
        <f t="shared" si="4"/>
        <v>PEMELIHARAAN RUTIN</v>
      </c>
    </row>
    <row r="129" spans="2:33" ht="15" x14ac:dyDescent="0.3">
      <c r="B129" s="17">
        <f t="shared" si="5"/>
        <v>116</v>
      </c>
      <c r="C129" s="26">
        <v>24070002</v>
      </c>
      <c r="D129" s="27" t="s">
        <v>1578</v>
      </c>
      <c r="E129" s="27" t="s">
        <v>1767</v>
      </c>
      <c r="F129" s="1" t="s">
        <v>1769</v>
      </c>
      <c r="G129" s="4" t="s">
        <v>1884</v>
      </c>
      <c r="H129" s="4" t="s">
        <v>1886</v>
      </c>
      <c r="I129" s="20"/>
      <c r="J129" s="20"/>
      <c r="K129" s="19">
        <v>1</v>
      </c>
      <c r="L129" s="17"/>
      <c r="M129" s="17"/>
      <c r="N129" s="17"/>
      <c r="O129" s="17" t="s">
        <v>1910</v>
      </c>
      <c r="P129" s="17" t="s">
        <v>1908</v>
      </c>
      <c r="Q129" s="17">
        <v>1</v>
      </c>
      <c r="R129" s="17" t="s">
        <v>1909</v>
      </c>
      <c r="S129" s="17" t="s">
        <v>1909</v>
      </c>
      <c r="T129" s="17">
        <v>1</v>
      </c>
      <c r="U129" s="17" t="s">
        <v>1908</v>
      </c>
      <c r="V129" s="17" t="s">
        <v>1909</v>
      </c>
      <c r="W129" s="17">
        <v>1</v>
      </c>
      <c r="X129" s="17" t="s">
        <v>1911</v>
      </c>
      <c r="Y129" s="17" t="s">
        <v>1910</v>
      </c>
      <c r="Z129" s="17">
        <v>1</v>
      </c>
      <c r="AA129" s="17" t="s">
        <v>1908</v>
      </c>
      <c r="AB129" s="17" t="s">
        <v>1910</v>
      </c>
      <c r="AC129" s="17">
        <v>1</v>
      </c>
      <c r="AD129" s="17">
        <f t="shared" si="3"/>
        <v>1</v>
      </c>
      <c r="AE129" s="17" t="str">
        <f>IF(AND(AD129&gt;=0,AD129&lt;=1),"BAIK",IF(AND(AD129&gt;1.001,AD129&lt;=2),"SEDANG",IF(AND(AD129&gt;2.001,AD129&lt;=3),"RUSAK RINGAN",IF(AND(AD129&gt;3.001,AD129&lt;=4),"RUSAK BERAT",IF(AND(AD129&gt;=4.001),RUNTUH)))))</f>
        <v>BAIK</v>
      </c>
      <c r="AF129" s="18" t="str">
        <f t="shared" si="4"/>
        <v>PEMELIHARAAN RUTIN</v>
      </c>
    </row>
    <row r="130" spans="2:33" ht="15" x14ac:dyDescent="0.3">
      <c r="B130" s="17">
        <f t="shared" si="5"/>
        <v>117</v>
      </c>
      <c r="C130" s="26">
        <v>24070003</v>
      </c>
      <c r="D130" s="27" t="s">
        <v>1579</v>
      </c>
      <c r="E130" s="27" t="s">
        <v>1767</v>
      </c>
      <c r="F130" s="1" t="s">
        <v>1770</v>
      </c>
      <c r="G130" s="4" t="s">
        <v>1880</v>
      </c>
      <c r="H130" s="4" t="s">
        <v>1887</v>
      </c>
      <c r="I130" s="20"/>
      <c r="J130" s="20"/>
      <c r="K130" s="19">
        <v>1</v>
      </c>
      <c r="L130" s="17"/>
      <c r="M130" s="17"/>
      <c r="N130" s="17"/>
      <c r="O130" s="17" t="s">
        <v>1915</v>
      </c>
      <c r="P130" s="17" t="s">
        <v>1909</v>
      </c>
      <c r="Q130" s="17">
        <v>1</v>
      </c>
      <c r="R130" s="17" t="s">
        <v>1909</v>
      </c>
      <c r="S130" s="17" t="s">
        <v>1924</v>
      </c>
      <c r="T130" s="17">
        <v>1</v>
      </c>
      <c r="U130" s="17" t="s">
        <v>1908</v>
      </c>
      <c r="V130" s="17" t="s">
        <v>1909</v>
      </c>
      <c r="W130" s="17">
        <v>2</v>
      </c>
      <c r="X130" s="17" t="s">
        <v>1911</v>
      </c>
      <c r="Y130" s="17" t="s">
        <v>1910</v>
      </c>
      <c r="Z130" s="17">
        <v>1</v>
      </c>
      <c r="AA130" s="17" t="s">
        <v>1908</v>
      </c>
      <c r="AB130" s="17" t="s">
        <v>1910</v>
      </c>
      <c r="AC130" s="17">
        <v>1</v>
      </c>
      <c r="AD130" s="17">
        <f t="shared" si="3"/>
        <v>1.2</v>
      </c>
      <c r="AE130" s="17" t="str">
        <f>IF(AND(AD130&gt;=0,AD130&lt;=1),"BAIK",IF(AND(AD130&gt;1.001,AD130&lt;=2),"SEDANG",IF(AND(AD130&gt;2.001,AD130&lt;=3),"RUSAK RINGAN",IF(AND(AD130&gt;3.001,AD130&lt;=4),"RUSAK BERAT",IF(AND(AD130&gt;=4.001),RUNTUH)))))</f>
        <v>SEDANG</v>
      </c>
      <c r="AF130" s="18" t="str">
        <f t="shared" si="4"/>
        <v>PEMELIHARAAN BERKALA</v>
      </c>
      <c r="AG130" s="16" t="s">
        <v>1923</v>
      </c>
    </row>
    <row r="131" spans="2:33" ht="15" x14ac:dyDescent="0.3">
      <c r="B131" s="17">
        <f t="shared" si="5"/>
        <v>118</v>
      </c>
      <c r="C131" s="26">
        <v>24072001</v>
      </c>
      <c r="D131" s="27" t="s">
        <v>1580</v>
      </c>
      <c r="E131" s="27" t="s">
        <v>1771</v>
      </c>
      <c r="F131" s="1" t="s">
        <v>1772</v>
      </c>
      <c r="G131" s="27" t="s">
        <v>1811</v>
      </c>
      <c r="H131" s="4" t="s">
        <v>1888</v>
      </c>
      <c r="I131" s="20"/>
      <c r="J131" s="20"/>
      <c r="K131" s="19">
        <v>1</v>
      </c>
      <c r="L131" s="17"/>
      <c r="M131" s="17"/>
      <c r="N131" s="17"/>
      <c r="O131" s="17" t="s">
        <v>1915</v>
      </c>
      <c r="P131" s="17" t="s">
        <v>1909</v>
      </c>
      <c r="Q131" s="17">
        <v>1</v>
      </c>
      <c r="R131" s="17" t="s">
        <v>1909</v>
      </c>
      <c r="S131" s="17" t="s">
        <v>1909</v>
      </c>
      <c r="T131" s="17">
        <v>1</v>
      </c>
      <c r="U131" s="17" t="s">
        <v>1908</v>
      </c>
      <c r="V131" s="17" t="s">
        <v>1909</v>
      </c>
      <c r="W131" s="17">
        <v>1</v>
      </c>
      <c r="X131" s="17" t="s">
        <v>1911</v>
      </c>
      <c r="Y131" s="17" t="s">
        <v>1910</v>
      </c>
      <c r="Z131" s="17">
        <v>1</v>
      </c>
      <c r="AA131" s="17" t="s">
        <v>1908</v>
      </c>
      <c r="AB131" s="17" t="s">
        <v>1910</v>
      </c>
      <c r="AC131" s="17">
        <v>1</v>
      </c>
      <c r="AD131" s="17">
        <f t="shared" si="3"/>
        <v>1</v>
      </c>
      <c r="AE131" s="17" t="str">
        <f>IF(AND(AD131&gt;=0,AD131&lt;=1),"BAIK",IF(AND(AD131&gt;1.001,AD131&lt;=2),"SEDANG",IF(AND(AD131&gt;2.001,AD131&lt;=3),"RUSAK RINGAN",IF(AND(AD131&gt;3.001,AD131&lt;=4),"RUSAK BERAT",IF(AND(AD131&gt;=4.001),RUNTUH)))))</f>
        <v>BAIK</v>
      </c>
      <c r="AF131" s="18" t="str">
        <f t="shared" si="4"/>
        <v>PEMELIHARAAN RUTIN</v>
      </c>
    </row>
    <row r="132" spans="2:33" ht="15" x14ac:dyDescent="0.3">
      <c r="B132" s="17">
        <f t="shared" si="5"/>
        <v>119</v>
      </c>
      <c r="C132" s="26">
        <v>24073001</v>
      </c>
      <c r="D132" s="27" t="s">
        <v>1581</v>
      </c>
      <c r="E132" s="27" t="s">
        <v>1773</v>
      </c>
      <c r="F132" s="1" t="s">
        <v>1774</v>
      </c>
      <c r="G132" s="4" t="s">
        <v>1811</v>
      </c>
      <c r="H132" s="4" t="s">
        <v>1888</v>
      </c>
      <c r="I132" s="20"/>
      <c r="J132" s="20"/>
      <c r="K132" s="19">
        <v>1</v>
      </c>
      <c r="L132" s="17"/>
      <c r="M132" s="17"/>
      <c r="N132" s="17"/>
      <c r="O132" s="17" t="s">
        <v>1910</v>
      </c>
      <c r="P132" s="17" t="s">
        <v>1908</v>
      </c>
      <c r="Q132" s="17">
        <v>1</v>
      </c>
      <c r="R132" s="17" t="s">
        <v>1909</v>
      </c>
      <c r="S132" s="17" t="s">
        <v>1909</v>
      </c>
      <c r="T132" s="17">
        <v>1</v>
      </c>
      <c r="U132" s="17" t="s">
        <v>1908</v>
      </c>
      <c r="V132" s="17" t="s">
        <v>1909</v>
      </c>
      <c r="W132" s="17">
        <v>2</v>
      </c>
      <c r="X132" s="17" t="s">
        <v>1911</v>
      </c>
      <c r="Y132" s="17" t="s">
        <v>1910</v>
      </c>
      <c r="Z132" s="17">
        <v>1</v>
      </c>
      <c r="AA132" s="17" t="s">
        <v>1908</v>
      </c>
      <c r="AB132" s="17" t="s">
        <v>1910</v>
      </c>
      <c r="AC132" s="17">
        <v>2</v>
      </c>
      <c r="AD132" s="17">
        <f t="shared" si="3"/>
        <v>1.4</v>
      </c>
      <c r="AE132" s="17" t="str">
        <f>IF(AND(AD132&gt;=0,AD132&lt;=1),"BAIK",IF(AND(AD132&gt;1.001,AD132&lt;=2),"SEDANG",IF(AND(AD132&gt;2.001,AD132&lt;=3),"RUSAK RINGAN",IF(AND(AD132&gt;3.001,AD132&lt;=4),"RUSAK BERAT",IF(AND(AD132&gt;=4.001),RUNTUH)))))</f>
        <v>SEDANG</v>
      </c>
      <c r="AF132" s="18" t="str">
        <f t="shared" si="4"/>
        <v>PEMELIHARAAN BERKALA</v>
      </c>
    </row>
    <row r="133" spans="2:33" ht="15" x14ac:dyDescent="0.3">
      <c r="B133" s="17">
        <f t="shared" si="5"/>
        <v>120</v>
      </c>
      <c r="C133" s="26">
        <v>24073002</v>
      </c>
      <c r="D133" s="27" t="s">
        <v>1582</v>
      </c>
      <c r="E133" s="27" t="s">
        <v>1773</v>
      </c>
      <c r="F133" s="1" t="s">
        <v>1775</v>
      </c>
      <c r="G133" s="4" t="s">
        <v>1811</v>
      </c>
      <c r="H133" s="4" t="s">
        <v>1888</v>
      </c>
      <c r="I133" s="20"/>
      <c r="J133" s="20"/>
      <c r="K133" s="19">
        <v>1</v>
      </c>
      <c r="L133" s="17"/>
      <c r="M133" s="17"/>
      <c r="N133" s="17"/>
      <c r="O133" s="17" t="s">
        <v>1915</v>
      </c>
      <c r="P133" s="17" t="s">
        <v>1909</v>
      </c>
      <c r="Q133" s="17">
        <v>1</v>
      </c>
      <c r="R133" s="17" t="s">
        <v>1909</v>
      </c>
      <c r="S133" s="17" t="s">
        <v>1913</v>
      </c>
      <c r="T133" s="17">
        <v>1</v>
      </c>
      <c r="U133" s="17" t="s">
        <v>1908</v>
      </c>
      <c r="V133" s="17" t="s">
        <v>1909</v>
      </c>
      <c r="W133" s="17">
        <v>1</v>
      </c>
      <c r="X133" s="17" t="s">
        <v>1911</v>
      </c>
      <c r="Y133" s="17" t="s">
        <v>1910</v>
      </c>
      <c r="Z133" s="17">
        <v>1</v>
      </c>
      <c r="AA133" s="17" t="s">
        <v>1908</v>
      </c>
      <c r="AB133" s="17" t="s">
        <v>1910</v>
      </c>
      <c r="AC133" s="17">
        <v>1</v>
      </c>
      <c r="AD133" s="17">
        <f t="shared" si="3"/>
        <v>1</v>
      </c>
      <c r="AE133" s="17" t="str">
        <f>IF(AND(AD133&gt;=0,AD133&lt;=1),"BAIK",IF(AND(AD133&gt;1.001,AD133&lt;=2),"SEDANG",IF(AND(AD133&gt;2.001,AD133&lt;=3),"RUSAK RINGAN",IF(AND(AD133&gt;3.001,AD133&lt;=4),"RUSAK BERAT",IF(AND(AD133&gt;=4.001),RUNTUH)))))</f>
        <v>BAIK</v>
      </c>
      <c r="AF133" s="18" t="str">
        <f t="shared" si="4"/>
        <v>PEMELIHARAAN RUTIN</v>
      </c>
    </row>
    <row r="134" spans="2:33" ht="15" x14ac:dyDescent="0.3">
      <c r="B134" s="17">
        <f t="shared" si="5"/>
        <v>121</v>
      </c>
      <c r="C134" s="26">
        <v>24073003</v>
      </c>
      <c r="D134" s="27" t="s">
        <v>1583</v>
      </c>
      <c r="E134" s="27" t="s">
        <v>1773</v>
      </c>
      <c r="F134" s="1" t="s">
        <v>1776</v>
      </c>
      <c r="G134" s="4" t="s">
        <v>1811</v>
      </c>
      <c r="H134" s="4" t="s">
        <v>1888</v>
      </c>
      <c r="I134" s="20"/>
      <c r="J134" s="20"/>
      <c r="K134" s="19">
        <v>1</v>
      </c>
      <c r="L134" s="17"/>
      <c r="M134" s="17"/>
      <c r="N134" s="17"/>
      <c r="O134" s="17" t="s">
        <v>1908</v>
      </c>
      <c r="P134" s="17" t="s">
        <v>1909</v>
      </c>
      <c r="Q134" s="17">
        <v>2</v>
      </c>
      <c r="R134" s="17" t="s">
        <v>1909</v>
      </c>
      <c r="S134" s="17" t="s">
        <v>1909</v>
      </c>
      <c r="T134" s="17">
        <v>2</v>
      </c>
      <c r="U134" s="17" t="s">
        <v>1908</v>
      </c>
      <c r="V134" s="17" t="s">
        <v>1909</v>
      </c>
      <c r="W134" s="17">
        <v>3</v>
      </c>
      <c r="X134" s="17" t="s">
        <v>1911</v>
      </c>
      <c r="Y134" s="17" t="s">
        <v>1910</v>
      </c>
      <c r="Z134" s="17">
        <v>2</v>
      </c>
      <c r="AA134" s="17" t="s">
        <v>1908</v>
      </c>
      <c r="AB134" s="17" t="s">
        <v>1910</v>
      </c>
      <c r="AC134" s="17">
        <v>2</v>
      </c>
      <c r="AD134" s="17">
        <f t="shared" si="3"/>
        <v>2.2000000000000002</v>
      </c>
      <c r="AE134" s="17" t="str">
        <f>IF(AND(AD134&gt;=0,AD134&lt;=1),"BAIK",IF(AND(AD134&gt;1.001,AD134&lt;=2),"SEDANG",IF(AND(AD134&gt;2.001,AD134&lt;=3),"RUSAK RINGAN",IF(AND(AD134&gt;3.001,AD134&lt;=4),"RUSAK BERAT",IF(AND(AD134&gt;=4.001),RUNTUH)))))</f>
        <v>RUSAK RINGAN</v>
      </c>
      <c r="AF134" s="18" t="str">
        <f t="shared" si="4"/>
        <v>PEMELIHARAAN REHABILITASI</v>
      </c>
    </row>
    <row r="135" spans="2:33" ht="15" x14ac:dyDescent="0.3">
      <c r="B135" s="17">
        <f t="shared" si="5"/>
        <v>122</v>
      </c>
      <c r="C135" s="26">
        <v>24074001</v>
      </c>
      <c r="D135" s="27" t="s">
        <v>1584</v>
      </c>
      <c r="E135" s="27" t="s">
        <v>1777</v>
      </c>
      <c r="F135" s="1" t="s">
        <v>1778</v>
      </c>
      <c r="G135" s="4" t="s">
        <v>1878</v>
      </c>
      <c r="H135" s="4" t="s">
        <v>1889</v>
      </c>
      <c r="I135" s="20"/>
      <c r="J135" s="20"/>
      <c r="K135" s="19">
        <v>1</v>
      </c>
      <c r="L135" s="17"/>
      <c r="M135" s="17"/>
      <c r="N135" s="17"/>
      <c r="O135" s="17" t="s">
        <v>1915</v>
      </c>
      <c r="P135" s="17" t="s">
        <v>1909</v>
      </c>
      <c r="Q135" s="17">
        <v>1</v>
      </c>
      <c r="R135" s="17" t="s">
        <v>1909</v>
      </c>
      <c r="S135" s="17" t="s">
        <v>1909</v>
      </c>
      <c r="T135" s="17">
        <v>1</v>
      </c>
      <c r="U135" s="17" t="s">
        <v>1908</v>
      </c>
      <c r="V135" s="17" t="s">
        <v>1909</v>
      </c>
      <c r="W135" s="17">
        <v>1</v>
      </c>
      <c r="X135" s="17" t="s">
        <v>1911</v>
      </c>
      <c r="Y135" s="17" t="s">
        <v>1910</v>
      </c>
      <c r="Z135" s="17">
        <v>1</v>
      </c>
      <c r="AA135" s="17" t="s">
        <v>1908</v>
      </c>
      <c r="AB135" s="17" t="s">
        <v>1910</v>
      </c>
      <c r="AC135" s="17">
        <v>1</v>
      </c>
      <c r="AD135" s="17">
        <f t="shared" si="3"/>
        <v>1</v>
      </c>
      <c r="AE135" s="17" t="str">
        <f>IF(AND(AD135&gt;=0,AD135&lt;=1),"BAIK",IF(AND(AD135&gt;1.001,AD135&lt;=2),"SEDANG",IF(AND(AD135&gt;2.001,AD135&lt;=3),"RUSAK RINGAN",IF(AND(AD135&gt;3.001,AD135&lt;=4),"RUSAK BERAT",IF(AND(AD135&gt;=4.001),RUNTUH)))))</f>
        <v>BAIK</v>
      </c>
      <c r="AF135" s="18" t="str">
        <f t="shared" si="4"/>
        <v>PEMELIHARAAN RUTIN</v>
      </c>
    </row>
    <row r="136" spans="2:33" ht="15" x14ac:dyDescent="0.3">
      <c r="B136" s="17">
        <f t="shared" si="5"/>
        <v>123</v>
      </c>
      <c r="C136" s="26">
        <v>24075001</v>
      </c>
      <c r="D136" s="27" t="s">
        <v>1585</v>
      </c>
      <c r="E136" s="27" t="s">
        <v>1779</v>
      </c>
      <c r="F136" s="1" t="s">
        <v>1780</v>
      </c>
      <c r="G136" s="4" t="s">
        <v>1878</v>
      </c>
      <c r="H136" s="4" t="s">
        <v>1890</v>
      </c>
      <c r="I136" s="20"/>
      <c r="J136" s="20"/>
      <c r="K136" s="19">
        <v>1</v>
      </c>
      <c r="L136" s="17"/>
      <c r="M136" s="17"/>
      <c r="N136" s="17"/>
      <c r="O136" s="17" t="s">
        <v>1929</v>
      </c>
      <c r="P136" s="17" t="s">
        <v>1908</v>
      </c>
      <c r="Q136" s="17">
        <v>1</v>
      </c>
      <c r="R136" s="17" t="s">
        <v>1909</v>
      </c>
      <c r="S136" s="17" t="s">
        <v>1909</v>
      </c>
      <c r="T136" s="17">
        <v>2</v>
      </c>
      <c r="U136" s="17" t="s">
        <v>1908</v>
      </c>
      <c r="V136" s="17" t="s">
        <v>1908</v>
      </c>
      <c r="W136" s="17">
        <v>0</v>
      </c>
      <c r="X136" s="17" t="s">
        <v>1911</v>
      </c>
      <c r="Y136" s="17" t="s">
        <v>1910</v>
      </c>
      <c r="Z136" s="17">
        <v>1</v>
      </c>
      <c r="AA136" s="17" t="s">
        <v>1908</v>
      </c>
      <c r="AB136" s="17" t="s">
        <v>1910</v>
      </c>
      <c r="AC136" s="17">
        <v>1</v>
      </c>
      <c r="AD136" s="17">
        <f t="shared" si="3"/>
        <v>1</v>
      </c>
      <c r="AE136" s="17" t="str">
        <f>IF(AND(AD136&gt;=0,AD136&lt;=1),"BAIK",IF(AND(AD136&gt;1.001,AD136&lt;=2),"SEDANG",IF(AND(AD136&gt;2.001,AD136&lt;=3),"RUSAK RINGAN",IF(AND(AD136&gt;3.001,AD136&lt;=4),"RUSAK BERAT",IF(AND(AD136&gt;=4.001),RUNTUH)))))</f>
        <v>BAIK</v>
      </c>
      <c r="AF136" s="18" t="str">
        <f t="shared" si="4"/>
        <v>PEMELIHARAAN RUTIN</v>
      </c>
    </row>
    <row r="137" spans="2:33" ht="15" x14ac:dyDescent="0.3">
      <c r="B137" s="17">
        <f t="shared" si="5"/>
        <v>124</v>
      </c>
      <c r="C137" s="26">
        <v>24075002</v>
      </c>
      <c r="D137" s="27" t="s">
        <v>1586</v>
      </c>
      <c r="E137" s="27" t="s">
        <v>1779</v>
      </c>
      <c r="F137" s="1" t="s">
        <v>1781</v>
      </c>
      <c r="G137" s="4" t="s">
        <v>1878</v>
      </c>
      <c r="H137" s="4" t="s">
        <v>1891</v>
      </c>
      <c r="I137" s="20"/>
      <c r="J137" s="20"/>
      <c r="K137" s="19">
        <v>1</v>
      </c>
      <c r="L137" s="17"/>
      <c r="M137" s="17"/>
      <c r="N137" s="17"/>
      <c r="O137" s="17" t="s">
        <v>1910</v>
      </c>
      <c r="P137" s="17" t="s">
        <v>1908</v>
      </c>
      <c r="Q137" s="17">
        <v>1</v>
      </c>
      <c r="R137" s="17" t="s">
        <v>1909</v>
      </c>
      <c r="S137" s="17" t="s">
        <v>1913</v>
      </c>
      <c r="T137" s="17">
        <v>1</v>
      </c>
      <c r="U137" s="17" t="s">
        <v>1908</v>
      </c>
      <c r="V137" s="17" t="s">
        <v>1909</v>
      </c>
      <c r="W137" s="17">
        <v>1</v>
      </c>
      <c r="X137" s="17" t="s">
        <v>1911</v>
      </c>
      <c r="Y137" s="17" t="s">
        <v>1910</v>
      </c>
      <c r="Z137" s="17">
        <v>2</v>
      </c>
      <c r="AA137" s="17" t="s">
        <v>1908</v>
      </c>
      <c r="AB137" s="17" t="s">
        <v>1910</v>
      </c>
      <c r="AC137" s="17">
        <v>3</v>
      </c>
      <c r="AD137" s="17">
        <f t="shared" si="3"/>
        <v>1.6</v>
      </c>
      <c r="AE137" s="17" t="str">
        <f>IF(AND(AD137&gt;=0,AD137&lt;=1),"BAIK",IF(AND(AD137&gt;1.001,AD137&lt;=2),"SEDANG",IF(AND(AD137&gt;2.001,AD137&lt;=3),"RUSAK RINGAN",IF(AND(AD137&gt;3.001,AD137&lt;=4),"RUSAK BERAT",IF(AND(AD137&gt;=4.001),RUNTUH)))))</f>
        <v>SEDANG</v>
      </c>
      <c r="AF137" s="18" t="str">
        <f t="shared" si="4"/>
        <v>PEMELIHARAAN BERKALA</v>
      </c>
    </row>
    <row r="138" spans="2:33" ht="15" x14ac:dyDescent="0.3">
      <c r="B138" s="17">
        <f t="shared" si="5"/>
        <v>125</v>
      </c>
      <c r="C138" s="26">
        <v>24075003</v>
      </c>
      <c r="D138" s="27" t="s">
        <v>1587</v>
      </c>
      <c r="E138" s="27" t="s">
        <v>1779</v>
      </c>
      <c r="F138" s="1" t="s">
        <v>1782</v>
      </c>
      <c r="G138" s="4" t="s">
        <v>1878</v>
      </c>
      <c r="H138" s="4" t="s">
        <v>1891</v>
      </c>
      <c r="I138" s="20"/>
      <c r="J138" s="20"/>
      <c r="K138" s="19">
        <v>1</v>
      </c>
      <c r="L138" s="17"/>
      <c r="M138" s="17"/>
      <c r="N138" s="17"/>
      <c r="O138" s="17" t="s">
        <v>1915</v>
      </c>
      <c r="P138" s="17" t="s">
        <v>1909</v>
      </c>
      <c r="Q138" s="17">
        <v>1</v>
      </c>
      <c r="R138" s="17" t="s">
        <v>1909</v>
      </c>
      <c r="S138" s="17" t="s">
        <v>1909</v>
      </c>
      <c r="T138" s="17">
        <v>1</v>
      </c>
      <c r="U138" s="17" t="s">
        <v>1908</v>
      </c>
      <c r="V138" s="17" t="s">
        <v>1909</v>
      </c>
      <c r="W138" s="17">
        <v>1</v>
      </c>
      <c r="X138" s="17" t="s">
        <v>1911</v>
      </c>
      <c r="Y138" s="17" t="s">
        <v>1910</v>
      </c>
      <c r="Z138" s="17">
        <v>1</v>
      </c>
      <c r="AA138" s="17" t="s">
        <v>1908</v>
      </c>
      <c r="AB138" s="17" t="s">
        <v>1910</v>
      </c>
      <c r="AC138" s="17">
        <v>1</v>
      </c>
      <c r="AD138" s="17">
        <f t="shared" si="3"/>
        <v>1</v>
      </c>
      <c r="AE138" s="17" t="str">
        <f>IF(AND(AD138&gt;=0,AD138&lt;=1),"BAIK",IF(AND(AD138&gt;1.001,AD138&lt;=2),"SEDANG",IF(AND(AD138&gt;2.001,AD138&lt;=3),"RUSAK RINGAN",IF(AND(AD138&gt;3.001,AD138&lt;=4),"RUSAK BERAT",IF(AND(AD138&gt;=4.001),RUNTUH)))))</f>
        <v>BAIK</v>
      </c>
      <c r="AF138" s="18" t="str">
        <f t="shared" si="4"/>
        <v>PEMELIHARAAN RUTIN</v>
      </c>
    </row>
    <row r="139" spans="2:33" ht="15" x14ac:dyDescent="0.3">
      <c r="B139" s="17">
        <f t="shared" si="5"/>
        <v>126</v>
      </c>
      <c r="C139" s="26">
        <v>24076001</v>
      </c>
      <c r="D139" s="27" t="s">
        <v>1588</v>
      </c>
      <c r="E139" s="27" t="s">
        <v>1783</v>
      </c>
      <c r="F139" s="1" t="s">
        <v>1784</v>
      </c>
      <c r="G139" s="4" t="s">
        <v>1878</v>
      </c>
      <c r="H139" s="4" t="s">
        <v>1892</v>
      </c>
      <c r="I139" s="20"/>
      <c r="J139" s="20"/>
      <c r="K139" s="19">
        <v>1</v>
      </c>
      <c r="L139" s="17"/>
      <c r="M139" s="17"/>
      <c r="N139" s="17"/>
      <c r="O139" s="17" t="s">
        <v>1915</v>
      </c>
      <c r="P139" s="17" t="s">
        <v>1909</v>
      </c>
      <c r="Q139" s="17">
        <v>0</v>
      </c>
      <c r="R139" s="17" t="s">
        <v>1909</v>
      </c>
      <c r="S139" s="17" t="s">
        <v>1909</v>
      </c>
      <c r="T139" s="17">
        <v>1</v>
      </c>
      <c r="U139" s="17" t="s">
        <v>1908</v>
      </c>
      <c r="V139" s="17" t="s">
        <v>1909</v>
      </c>
      <c r="W139" s="17">
        <v>0</v>
      </c>
      <c r="X139" s="17" t="s">
        <v>1911</v>
      </c>
      <c r="Y139" s="17" t="s">
        <v>1910</v>
      </c>
      <c r="Z139" s="17">
        <v>0</v>
      </c>
      <c r="AA139" s="17" t="s">
        <v>1908</v>
      </c>
      <c r="AB139" s="17" t="s">
        <v>1910</v>
      </c>
      <c r="AC139" s="17">
        <v>0</v>
      </c>
      <c r="AD139" s="17">
        <f t="shared" si="3"/>
        <v>0.2</v>
      </c>
      <c r="AE139" s="17" t="str">
        <f>IF(AND(AD139&gt;=0,AD139&lt;=1),"BAIK",IF(AND(AD139&gt;1.001,AD139&lt;=2),"SEDANG",IF(AND(AD139&gt;2.001,AD139&lt;=3),"RUSAK RINGAN",IF(AND(AD139&gt;3.001,AD139&lt;=4),"RUSAK BERAT",IF(AND(AD139&gt;=4.001),RUNTUH)))))</f>
        <v>BAIK</v>
      </c>
      <c r="AF139" s="18" t="str">
        <f t="shared" si="4"/>
        <v>PEMELIHARAAN RUTIN</v>
      </c>
    </row>
    <row r="140" spans="2:33" ht="15" x14ac:dyDescent="0.3">
      <c r="B140" s="17">
        <f t="shared" si="5"/>
        <v>127</v>
      </c>
      <c r="C140" s="26">
        <v>24076002</v>
      </c>
      <c r="D140" s="27" t="s">
        <v>1589</v>
      </c>
      <c r="E140" s="27" t="s">
        <v>1783</v>
      </c>
      <c r="F140" s="1" t="s">
        <v>1785</v>
      </c>
      <c r="G140" s="4" t="s">
        <v>1878</v>
      </c>
      <c r="H140" s="4" t="s">
        <v>1892</v>
      </c>
      <c r="I140" s="20"/>
      <c r="J140" s="20"/>
      <c r="K140" s="19">
        <v>1</v>
      </c>
      <c r="L140" s="17"/>
      <c r="M140" s="17"/>
      <c r="N140" s="17"/>
      <c r="O140" s="17" t="s">
        <v>1910</v>
      </c>
      <c r="P140" s="17" t="s">
        <v>1908</v>
      </c>
      <c r="Q140" s="17">
        <v>1</v>
      </c>
      <c r="R140" s="17" t="s">
        <v>1909</v>
      </c>
      <c r="S140" s="17" t="s">
        <v>1913</v>
      </c>
      <c r="T140" s="17">
        <v>1</v>
      </c>
      <c r="U140" s="17" t="s">
        <v>1908</v>
      </c>
      <c r="V140" s="17" t="s">
        <v>1909</v>
      </c>
      <c r="W140" s="17">
        <v>2</v>
      </c>
      <c r="X140" s="17" t="s">
        <v>1911</v>
      </c>
      <c r="Y140" s="17" t="s">
        <v>1910</v>
      </c>
      <c r="Z140" s="17">
        <v>2</v>
      </c>
      <c r="AA140" s="17" t="s">
        <v>1908</v>
      </c>
      <c r="AB140" s="17" t="s">
        <v>1910</v>
      </c>
      <c r="AC140" s="17">
        <v>2</v>
      </c>
      <c r="AD140" s="17">
        <f t="shared" si="3"/>
        <v>1.6</v>
      </c>
      <c r="AE140" s="17" t="str">
        <f>IF(AND(AD140&gt;=0,AD140&lt;=1),"BAIK",IF(AND(AD140&gt;1.001,AD140&lt;=2),"SEDANG",IF(AND(AD140&gt;2.001,AD140&lt;=3),"RUSAK RINGAN",IF(AND(AD140&gt;3.001,AD140&lt;=4),"RUSAK BERAT",IF(AND(AD140&gt;=4.001),RUNTUH)))))</f>
        <v>SEDANG</v>
      </c>
      <c r="AF140" s="18" t="str">
        <f t="shared" si="4"/>
        <v>PEMELIHARAAN BERKALA</v>
      </c>
    </row>
    <row r="141" spans="2:33" ht="15" x14ac:dyDescent="0.3">
      <c r="B141" s="17">
        <f t="shared" si="5"/>
        <v>128</v>
      </c>
      <c r="C141" s="26">
        <v>24076003</v>
      </c>
      <c r="D141" s="27" t="s">
        <v>1590</v>
      </c>
      <c r="E141" s="27" t="s">
        <v>1783</v>
      </c>
      <c r="F141" s="1" t="s">
        <v>1786</v>
      </c>
      <c r="G141" s="4" t="s">
        <v>1878</v>
      </c>
      <c r="H141" s="4" t="s">
        <v>1892</v>
      </c>
      <c r="I141" s="20"/>
      <c r="J141" s="20"/>
      <c r="K141" s="19">
        <v>3</v>
      </c>
      <c r="L141" s="17"/>
      <c r="M141" s="17"/>
      <c r="N141" s="17"/>
      <c r="O141" s="17" t="s">
        <v>1910</v>
      </c>
      <c r="P141" s="17" t="s">
        <v>1908</v>
      </c>
      <c r="Q141" s="17">
        <v>1</v>
      </c>
      <c r="R141" s="17" t="s">
        <v>1909</v>
      </c>
      <c r="S141" s="17" t="s">
        <v>1909</v>
      </c>
      <c r="T141" s="17">
        <v>1</v>
      </c>
      <c r="U141" s="17" t="s">
        <v>1908</v>
      </c>
      <c r="V141" s="17" t="s">
        <v>1909</v>
      </c>
      <c r="W141" s="17">
        <v>1</v>
      </c>
      <c r="X141" s="17" t="s">
        <v>1911</v>
      </c>
      <c r="Y141" s="17" t="s">
        <v>1910</v>
      </c>
      <c r="Z141" s="17">
        <v>1</v>
      </c>
      <c r="AA141" s="17" t="s">
        <v>1908</v>
      </c>
      <c r="AB141" s="17" t="s">
        <v>1910</v>
      </c>
      <c r="AC141" s="17">
        <v>1</v>
      </c>
      <c r="AD141" s="17">
        <f t="shared" si="3"/>
        <v>1</v>
      </c>
      <c r="AE141" s="17" t="str">
        <f>IF(AND(AD141&gt;=0,AD141&lt;=1),"BAIK",IF(AND(AD141&gt;1.001,AD141&lt;=2),"SEDANG",IF(AND(AD141&gt;2.001,AD141&lt;=3),"RUSAK RINGAN",IF(AND(AD141&gt;3.001,AD141&lt;=4),"RUSAK BERAT",IF(AND(AD141&gt;=4.001),RUNTUH)))))</f>
        <v>BAIK</v>
      </c>
      <c r="AF141" s="18" t="str">
        <f t="shared" si="4"/>
        <v>PEMELIHARAAN RUTIN</v>
      </c>
    </row>
    <row r="142" spans="2:33" ht="15" x14ac:dyDescent="0.3">
      <c r="B142" s="17">
        <f t="shared" si="5"/>
        <v>129</v>
      </c>
      <c r="C142" s="26">
        <v>24078001</v>
      </c>
      <c r="D142" s="27" t="s">
        <v>1591</v>
      </c>
      <c r="E142" s="27" t="s">
        <v>1787</v>
      </c>
      <c r="F142" s="1" t="s">
        <v>1788</v>
      </c>
      <c r="G142" s="4" t="s">
        <v>1884</v>
      </c>
      <c r="H142" s="4" t="s">
        <v>1893</v>
      </c>
      <c r="I142" s="20"/>
      <c r="J142" s="20"/>
      <c r="K142" s="19">
        <v>1</v>
      </c>
      <c r="L142" s="17"/>
      <c r="M142" s="17"/>
      <c r="N142" s="17"/>
      <c r="O142" s="17" t="s">
        <v>1910</v>
      </c>
      <c r="P142" s="17" t="s">
        <v>1908</v>
      </c>
      <c r="Q142" s="17">
        <v>1</v>
      </c>
      <c r="R142" s="17" t="s">
        <v>1909</v>
      </c>
      <c r="S142" s="17" t="s">
        <v>1913</v>
      </c>
      <c r="T142" s="17">
        <v>1</v>
      </c>
      <c r="U142" s="17" t="s">
        <v>1908</v>
      </c>
      <c r="V142" s="17" t="s">
        <v>1909</v>
      </c>
      <c r="W142" s="17">
        <v>2</v>
      </c>
      <c r="X142" s="17" t="s">
        <v>1911</v>
      </c>
      <c r="Y142" s="17" t="s">
        <v>1910</v>
      </c>
      <c r="Z142" s="17">
        <v>1</v>
      </c>
      <c r="AA142" s="17" t="s">
        <v>1908</v>
      </c>
      <c r="AB142" s="17" t="s">
        <v>1910</v>
      </c>
      <c r="AC142" s="17">
        <v>2</v>
      </c>
      <c r="AD142" s="17">
        <f t="shared" si="3"/>
        <v>1.4</v>
      </c>
      <c r="AE142" s="17" t="str">
        <f>IF(AND(AD142&gt;=0,AD142&lt;=1),"BAIK",IF(AND(AD142&gt;1.001,AD142&lt;=2),"SEDANG",IF(AND(AD142&gt;2.001,AD142&lt;=3),"RUSAK RINGAN",IF(AND(AD142&gt;3.001,AD142&lt;=4),"RUSAK BERAT",IF(AND(AD142&gt;=4.001),RUNTUH)))))</f>
        <v>SEDANG</v>
      </c>
      <c r="AF142" s="18" t="str">
        <f t="shared" si="4"/>
        <v>PEMELIHARAAN BERKALA</v>
      </c>
    </row>
    <row r="143" spans="2:33" ht="15" x14ac:dyDescent="0.3">
      <c r="B143" s="17">
        <f t="shared" si="5"/>
        <v>130</v>
      </c>
      <c r="C143" s="26">
        <v>24078002</v>
      </c>
      <c r="D143" s="27" t="s">
        <v>1592</v>
      </c>
      <c r="E143" s="27" t="s">
        <v>1787</v>
      </c>
      <c r="F143" s="1" t="s">
        <v>1789</v>
      </c>
      <c r="G143" s="4" t="s">
        <v>1884</v>
      </c>
      <c r="H143" s="4" t="s">
        <v>1893</v>
      </c>
      <c r="I143" s="20"/>
      <c r="J143" s="20"/>
      <c r="K143" s="19">
        <v>1</v>
      </c>
      <c r="L143" s="17"/>
      <c r="M143" s="17"/>
      <c r="N143" s="17"/>
      <c r="O143" s="17" t="s">
        <v>1910</v>
      </c>
      <c r="P143" s="17" t="s">
        <v>1908</v>
      </c>
      <c r="Q143" s="17">
        <v>1</v>
      </c>
      <c r="R143" s="17" t="s">
        <v>1909</v>
      </c>
      <c r="S143" s="17" t="s">
        <v>1913</v>
      </c>
      <c r="T143" s="17">
        <v>1</v>
      </c>
      <c r="U143" s="17" t="s">
        <v>1908</v>
      </c>
      <c r="V143" s="17" t="s">
        <v>1909</v>
      </c>
      <c r="W143" s="17">
        <v>2</v>
      </c>
      <c r="X143" s="17" t="s">
        <v>1911</v>
      </c>
      <c r="Y143" s="17" t="s">
        <v>1910</v>
      </c>
      <c r="Z143" s="17">
        <v>1</v>
      </c>
      <c r="AA143" s="17" t="s">
        <v>1908</v>
      </c>
      <c r="AB143" s="17" t="s">
        <v>1910</v>
      </c>
      <c r="AC143" s="17">
        <v>1</v>
      </c>
      <c r="AD143" s="17">
        <f t="shared" ref="AD143:AD159" si="6">AVERAGE(Q143,T143,W143,Z143,AC143)</f>
        <v>1.2</v>
      </c>
      <c r="AE143" s="17" t="str">
        <f>IF(AND(AD143&gt;=0,AD143&lt;=1),"BAIK",IF(AND(AD143&gt;1.001,AD143&lt;=2),"SEDANG",IF(AND(AD143&gt;2.001,AD143&lt;=3),"RUSAK RINGAN",IF(AND(AD143&gt;3.001,AD143&lt;=4),"RUSAK BERAT",IF(AND(AD143&gt;=4.001),RUNTUH)))))</f>
        <v>SEDANG</v>
      </c>
      <c r="AF143" s="18" t="str">
        <f t="shared" ref="AF143:AF159" si="7">IF(AND(AD143&gt;=0,AD143&lt;=1),"PEMELIHARAAN RUTIN",IF(AND(AD143&gt;1.001,AD143&lt;=2),"PEMELIHARAAN BERKALA",IF(AND(AD143&gt;2.001,AD143&lt;=3),"PEMELIHARAAN REHABILITASI",IF(AND(AD143&gt;3.001),"PERGANTIAN JEMBATAN",0))))</f>
        <v>PEMELIHARAAN BERKALA</v>
      </c>
    </row>
    <row r="144" spans="2:33" ht="15" x14ac:dyDescent="0.3">
      <c r="B144" s="17">
        <f t="shared" si="5"/>
        <v>131</v>
      </c>
      <c r="C144" s="26">
        <v>24078003</v>
      </c>
      <c r="D144" s="27" t="s">
        <v>1593</v>
      </c>
      <c r="E144" s="27" t="s">
        <v>1787</v>
      </c>
      <c r="F144" s="1" t="s">
        <v>1790</v>
      </c>
      <c r="G144" s="4" t="s">
        <v>1884</v>
      </c>
      <c r="H144" s="4" t="s">
        <v>1893</v>
      </c>
      <c r="I144" s="20"/>
      <c r="J144" s="20"/>
      <c r="K144" s="19">
        <v>1</v>
      </c>
      <c r="L144" s="17"/>
      <c r="M144" s="17"/>
      <c r="N144" s="17"/>
      <c r="O144" s="17" t="s">
        <v>1910</v>
      </c>
      <c r="P144" s="17" t="s">
        <v>1908</v>
      </c>
      <c r="Q144" s="17">
        <v>1</v>
      </c>
      <c r="R144" s="17" t="s">
        <v>1909</v>
      </c>
      <c r="S144" s="17" t="s">
        <v>1913</v>
      </c>
      <c r="T144" s="17">
        <v>1</v>
      </c>
      <c r="U144" s="17" t="s">
        <v>1908</v>
      </c>
      <c r="V144" s="17" t="s">
        <v>1909</v>
      </c>
      <c r="W144" s="17">
        <v>1</v>
      </c>
      <c r="X144" s="17" t="s">
        <v>1911</v>
      </c>
      <c r="Y144" s="17" t="s">
        <v>1910</v>
      </c>
      <c r="Z144" s="17">
        <v>1</v>
      </c>
      <c r="AA144" s="17" t="s">
        <v>1908</v>
      </c>
      <c r="AB144" s="17" t="s">
        <v>1910</v>
      </c>
      <c r="AC144" s="17">
        <v>1</v>
      </c>
      <c r="AD144" s="17">
        <f t="shared" si="6"/>
        <v>1</v>
      </c>
      <c r="AE144" s="17" t="str">
        <f>IF(AND(AD144&gt;=0,AD144&lt;=1),"BAIK",IF(AND(AD144&gt;1.001,AD144&lt;=2),"SEDANG",IF(AND(AD144&gt;2.001,AD144&lt;=3),"RUSAK RINGAN",IF(AND(AD144&gt;3.001,AD144&lt;=4),"RUSAK BERAT",IF(AND(AD144&gt;=4.001),RUNTUH)))))</f>
        <v>BAIK</v>
      </c>
      <c r="AF144" s="18" t="str">
        <f t="shared" si="7"/>
        <v>PEMELIHARAAN RUTIN</v>
      </c>
    </row>
    <row r="145" spans="2:32" ht="15" x14ac:dyDescent="0.3">
      <c r="B145" s="17">
        <f t="shared" ref="B145:B159" si="8">B144+1</f>
        <v>132</v>
      </c>
      <c r="C145" s="26">
        <v>24078004</v>
      </c>
      <c r="D145" s="27" t="s">
        <v>1594</v>
      </c>
      <c r="E145" s="27" t="s">
        <v>1787</v>
      </c>
      <c r="F145" s="1" t="s">
        <v>1791</v>
      </c>
      <c r="G145" s="4" t="s">
        <v>1884</v>
      </c>
      <c r="H145" s="4" t="s">
        <v>1893</v>
      </c>
      <c r="I145" s="20"/>
      <c r="J145" s="20"/>
      <c r="K145" s="19">
        <v>1</v>
      </c>
      <c r="L145" s="17"/>
      <c r="M145" s="17"/>
      <c r="N145" s="17"/>
      <c r="O145" s="17" t="s">
        <v>1910</v>
      </c>
      <c r="P145" s="17" t="s">
        <v>1908</v>
      </c>
      <c r="Q145" s="17">
        <v>1</v>
      </c>
      <c r="R145" s="17" t="s">
        <v>1909</v>
      </c>
      <c r="S145" s="17" t="s">
        <v>1913</v>
      </c>
      <c r="T145" s="17">
        <v>1</v>
      </c>
      <c r="U145" s="17" t="s">
        <v>1908</v>
      </c>
      <c r="V145" s="17" t="s">
        <v>1909</v>
      </c>
      <c r="W145" s="17">
        <v>2</v>
      </c>
      <c r="X145" s="17" t="s">
        <v>1911</v>
      </c>
      <c r="Y145" s="17" t="s">
        <v>1910</v>
      </c>
      <c r="Z145" s="17">
        <v>2</v>
      </c>
      <c r="AA145" s="17" t="s">
        <v>1908</v>
      </c>
      <c r="AB145" s="17" t="s">
        <v>1910</v>
      </c>
      <c r="AC145" s="17">
        <v>2</v>
      </c>
      <c r="AD145" s="17">
        <f t="shared" si="6"/>
        <v>1.6</v>
      </c>
      <c r="AE145" s="17" t="str">
        <f>IF(AND(AD145&gt;=0,AD145&lt;=1),"BAIK",IF(AND(AD145&gt;1.001,AD145&lt;=2),"SEDANG",IF(AND(AD145&gt;2.001,AD145&lt;=3),"RUSAK RINGAN",IF(AND(AD145&gt;3.001,AD145&lt;=4),"RUSAK BERAT",IF(AND(AD145&gt;=4.001),RUNTUH)))))</f>
        <v>SEDANG</v>
      </c>
      <c r="AF145" s="18" t="str">
        <f t="shared" si="7"/>
        <v>PEMELIHARAAN BERKALA</v>
      </c>
    </row>
    <row r="146" spans="2:32" ht="15" x14ac:dyDescent="0.3">
      <c r="B146" s="17">
        <f t="shared" si="8"/>
        <v>133</v>
      </c>
      <c r="C146" s="26">
        <v>24078005</v>
      </c>
      <c r="D146" s="27" t="s">
        <v>1595</v>
      </c>
      <c r="E146" s="27" t="s">
        <v>1787</v>
      </c>
      <c r="F146" s="1" t="s">
        <v>1792</v>
      </c>
      <c r="G146" s="4" t="s">
        <v>1884</v>
      </c>
      <c r="H146" s="4" t="s">
        <v>1885</v>
      </c>
      <c r="I146" s="20"/>
      <c r="J146" s="20"/>
      <c r="K146" s="19">
        <v>1</v>
      </c>
      <c r="L146" s="17"/>
      <c r="M146" s="17"/>
      <c r="N146" s="17"/>
      <c r="O146" s="17" t="s">
        <v>1910</v>
      </c>
      <c r="P146" s="17" t="s">
        <v>1908</v>
      </c>
      <c r="Q146" s="17">
        <v>1</v>
      </c>
      <c r="R146" s="17" t="s">
        <v>1909</v>
      </c>
      <c r="S146" s="17" t="s">
        <v>1913</v>
      </c>
      <c r="T146" s="17">
        <v>1</v>
      </c>
      <c r="U146" s="17" t="s">
        <v>1908</v>
      </c>
      <c r="V146" s="17" t="s">
        <v>1909</v>
      </c>
      <c r="W146" s="17">
        <v>1</v>
      </c>
      <c r="X146" s="17" t="s">
        <v>1911</v>
      </c>
      <c r="Y146" s="17" t="s">
        <v>1910</v>
      </c>
      <c r="Z146" s="17">
        <v>1</v>
      </c>
      <c r="AA146" s="17" t="s">
        <v>1908</v>
      </c>
      <c r="AB146" s="17" t="s">
        <v>1910</v>
      </c>
      <c r="AC146" s="17">
        <v>1</v>
      </c>
      <c r="AD146" s="17">
        <f t="shared" si="6"/>
        <v>1</v>
      </c>
      <c r="AE146" s="17" t="str">
        <f>IF(AND(AD146&gt;=0,AD146&lt;=1),"BAIK",IF(AND(AD146&gt;1.001,AD146&lt;=2),"SEDANG",IF(AND(AD146&gt;2.001,AD146&lt;=3),"RUSAK RINGAN",IF(AND(AD146&gt;3.001,AD146&lt;=4),"RUSAK BERAT",IF(AND(AD146&gt;=4.001),RUNTUH)))))</f>
        <v>BAIK</v>
      </c>
      <c r="AF146" s="18" t="str">
        <f t="shared" si="7"/>
        <v>PEMELIHARAAN RUTIN</v>
      </c>
    </row>
    <row r="147" spans="2:32" ht="15" x14ac:dyDescent="0.3">
      <c r="B147" s="17">
        <f t="shared" si="8"/>
        <v>134</v>
      </c>
      <c r="C147" s="26">
        <v>24078006</v>
      </c>
      <c r="D147" s="27" t="s">
        <v>1596</v>
      </c>
      <c r="E147" s="27" t="s">
        <v>1787</v>
      </c>
      <c r="F147" s="1" t="s">
        <v>1793</v>
      </c>
      <c r="G147" s="4" t="s">
        <v>1884</v>
      </c>
      <c r="H147" s="4" t="s">
        <v>1885</v>
      </c>
      <c r="I147" s="20"/>
      <c r="J147" s="20"/>
      <c r="K147" s="19">
        <v>1</v>
      </c>
      <c r="L147" s="17"/>
      <c r="M147" s="17"/>
      <c r="N147" s="17"/>
      <c r="O147" s="17" t="s">
        <v>1910</v>
      </c>
      <c r="P147" s="17" t="s">
        <v>1908</v>
      </c>
      <c r="Q147" s="17">
        <v>1</v>
      </c>
      <c r="R147" s="17" t="s">
        <v>1909</v>
      </c>
      <c r="S147" s="17" t="s">
        <v>1913</v>
      </c>
      <c r="T147" s="17">
        <v>1</v>
      </c>
      <c r="U147" s="17" t="s">
        <v>1908</v>
      </c>
      <c r="V147" s="17" t="s">
        <v>1909</v>
      </c>
      <c r="W147" s="17">
        <v>1</v>
      </c>
      <c r="X147" s="17" t="s">
        <v>1911</v>
      </c>
      <c r="Y147" s="17" t="s">
        <v>1910</v>
      </c>
      <c r="Z147" s="17">
        <v>1</v>
      </c>
      <c r="AA147" s="17" t="s">
        <v>1908</v>
      </c>
      <c r="AB147" s="17" t="s">
        <v>1910</v>
      </c>
      <c r="AC147" s="17">
        <v>1</v>
      </c>
      <c r="AD147" s="17">
        <f t="shared" si="6"/>
        <v>1</v>
      </c>
      <c r="AE147" s="17" t="str">
        <f>IF(AND(AD147&gt;=0,AD147&lt;=1),"BAIK",IF(AND(AD147&gt;1.001,AD147&lt;=2),"SEDANG",IF(AND(AD147&gt;2.001,AD147&lt;=3),"RUSAK RINGAN",IF(AND(AD147&gt;3.001,AD147&lt;=4),"RUSAK BERAT",IF(AND(AD147&gt;=4.001),RUNTUH)))))</f>
        <v>BAIK</v>
      </c>
      <c r="AF147" s="18" t="str">
        <f t="shared" si="7"/>
        <v>PEMELIHARAAN RUTIN</v>
      </c>
    </row>
    <row r="148" spans="2:32" ht="15" x14ac:dyDescent="0.3">
      <c r="B148" s="17">
        <f t="shared" si="8"/>
        <v>135</v>
      </c>
      <c r="C148" s="26">
        <v>24078007</v>
      </c>
      <c r="D148" s="27" t="s">
        <v>1597</v>
      </c>
      <c r="E148" s="27" t="s">
        <v>1787</v>
      </c>
      <c r="F148" s="1" t="s">
        <v>1794</v>
      </c>
      <c r="G148" s="4" t="s">
        <v>1884</v>
      </c>
      <c r="H148" s="4" t="s">
        <v>1885</v>
      </c>
      <c r="I148" s="20"/>
      <c r="J148" s="20"/>
      <c r="K148" s="19">
        <v>1</v>
      </c>
      <c r="L148" s="17"/>
      <c r="M148" s="17"/>
      <c r="N148" s="17"/>
      <c r="O148" s="17" t="s">
        <v>1910</v>
      </c>
      <c r="P148" s="17" t="s">
        <v>1908</v>
      </c>
      <c r="Q148" s="17">
        <v>1</v>
      </c>
      <c r="R148" s="17" t="s">
        <v>1909</v>
      </c>
      <c r="S148" s="17" t="s">
        <v>1913</v>
      </c>
      <c r="T148" s="17">
        <v>1</v>
      </c>
      <c r="U148" s="17" t="s">
        <v>1908</v>
      </c>
      <c r="V148" s="17" t="s">
        <v>1909</v>
      </c>
      <c r="W148" s="17">
        <v>2</v>
      </c>
      <c r="X148" s="17" t="s">
        <v>1911</v>
      </c>
      <c r="Y148" s="17" t="s">
        <v>1910</v>
      </c>
      <c r="Z148" s="17">
        <v>2</v>
      </c>
      <c r="AA148" s="17" t="s">
        <v>1908</v>
      </c>
      <c r="AB148" s="17" t="s">
        <v>1910</v>
      </c>
      <c r="AC148" s="17">
        <v>2</v>
      </c>
      <c r="AD148" s="17">
        <f t="shared" si="6"/>
        <v>1.6</v>
      </c>
      <c r="AE148" s="17" t="str">
        <f>IF(AND(AD148&gt;=0,AD148&lt;=1),"BAIK",IF(AND(AD148&gt;1.001,AD148&lt;=2),"SEDANG",IF(AND(AD148&gt;2.001,AD148&lt;=3),"RUSAK RINGAN",IF(AND(AD148&gt;3.001,AD148&lt;=4),"RUSAK BERAT",IF(AND(AD148&gt;=4.001),RUNTUH)))))</f>
        <v>SEDANG</v>
      </c>
      <c r="AF148" s="18" t="str">
        <f t="shared" si="7"/>
        <v>PEMELIHARAAN BERKALA</v>
      </c>
    </row>
    <row r="149" spans="2:32" ht="15" x14ac:dyDescent="0.3">
      <c r="B149" s="17">
        <f t="shared" si="8"/>
        <v>136</v>
      </c>
      <c r="C149" s="26">
        <v>24078008</v>
      </c>
      <c r="D149" s="27" t="s">
        <v>1598</v>
      </c>
      <c r="E149" s="27" t="s">
        <v>1787</v>
      </c>
      <c r="F149" s="1" t="s">
        <v>1795</v>
      </c>
      <c r="G149" s="4" t="s">
        <v>1884</v>
      </c>
      <c r="H149" s="4" t="s">
        <v>1885</v>
      </c>
      <c r="I149" s="20"/>
      <c r="J149" s="20"/>
      <c r="K149" s="19">
        <v>1</v>
      </c>
      <c r="L149" s="17"/>
      <c r="M149" s="17"/>
      <c r="N149" s="17"/>
      <c r="O149" s="17" t="s">
        <v>1915</v>
      </c>
      <c r="P149" s="17" t="s">
        <v>1909</v>
      </c>
      <c r="Q149" s="17">
        <v>0</v>
      </c>
      <c r="R149" s="17" t="s">
        <v>1909</v>
      </c>
      <c r="S149" s="17" t="s">
        <v>1913</v>
      </c>
      <c r="T149" s="17">
        <v>0</v>
      </c>
      <c r="U149" s="17" t="s">
        <v>1908</v>
      </c>
      <c r="V149" s="17" t="s">
        <v>1909</v>
      </c>
      <c r="W149" s="17">
        <v>0</v>
      </c>
      <c r="X149" s="17" t="s">
        <v>1911</v>
      </c>
      <c r="Y149" s="17" t="s">
        <v>1910</v>
      </c>
      <c r="Z149" s="17">
        <v>0</v>
      </c>
      <c r="AA149" s="17" t="s">
        <v>1908</v>
      </c>
      <c r="AB149" s="17" t="s">
        <v>1910</v>
      </c>
      <c r="AC149" s="17">
        <v>0</v>
      </c>
      <c r="AD149" s="17">
        <f t="shared" si="6"/>
        <v>0</v>
      </c>
      <c r="AE149" s="17" t="str">
        <f>IF(AND(AD149&gt;=0,AD149&lt;=1),"BAIK",IF(AND(AD149&gt;1.001,AD149&lt;=2),"SEDANG",IF(AND(AD149&gt;2.001,AD149&lt;=3),"RUSAK RINGAN",IF(AND(AD149&gt;3.001,AD149&lt;=4),"RUSAK BERAT",IF(AND(AD149&gt;=4.001),RUNTUH)))))</f>
        <v>BAIK</v>
      </c>
      <c r="AF149" s="18" t="str">
        <f t="shared" si="7"/>
        <v>PEMELIHARAAN RUTIN</v>
      </c>
    </row>
    <row r="150" spans="2:32" ht="15" x14ac:dyDescent="0.3">
      <c r="B150" s="17">
        <f t="shared" si="8"/>
        <v>137</v>
      </c>
      <c r="C150" s="26">
        <v>24078009</v>
      </c>
      <c r="D150" s="27" t="s">
        <v>1599</v>
      </c>
      <c r="E150" s="27" t="s">
        <v>1787</v>
      </c>
      <c r="F150" s="1" t="s">
        <v>1796</v>
      </c>
      <c r="G150" s="4" t="s">
        <v>1884</v>
      </c>
      <c r="H150" s="4" t="s">
        <v>1894</v>
      </c>
      <c r="I150" s="20"/>
      <c r="J150" s="20"/>
      <c r="K150" s="19">
        <v>1</v>
      </c>
      <c r="L150" s="17"/>
      <c r="M150" s="17"/>
      <c r="N150" s="17"/>
      <c r="O150" s="17" t="s">
        <v>1915</v>
      </c>
      <c r="P150" s="17" t="s">
        <v>1909</v>
      </c>
      <c r="Q150" s="17">
        <v>0</v>
      </c>
      <c r="R150" s="17" t="s">
        <v>1909</v>
      </c>
      <c r="S150" s="17" t="s">
        <v>1913</v>
      </c>
      <c r="T150" s="17">
        <v>0</v>
      </c>
      <c r="U150" s="17" t="s">
        <v>1908</v>
      </c>
      <c r="V150" s="17" t="s">
        <v>1909</v>
      </c>
      <c r="W150" s="17">
        <v>0</v>
      </c>
      <c r="X150" s="17" t="s">
        <v>1911</v>
      </c>
      <c r="Y150" s="17" t="s">
        <v>1910</v>
      </c>
      <c r="Z150" s="17">
        <v>0</v>
      </c>
      <c r="AA150" s="17" t="s">
        <v>1908</v>
      </c>
      <c r="AB150" s="17" t="s">
        <v>1910</v>
      </c>
      <c r="AC150" s="17">
        <v>0</v>
      </c>
      <c r="AD150" s="17">
        <f t="shared" si="6"/>
        <v>0</v>
      </c>
      <c r="AE150" s="17" t="str">
        <f>IF(AND(AD150&gt;=0,AD150&lt;=1),"BAIK",IF(AND(AD150&gt;1.001,AD150&lt;=2),"SEDANG",IF(AND(AD150&gt;2.001,AD150&lt;=3),"RUSAK RINGAN",IF(AND(AD150&gt;3.001,AD150&lt;=4),"RUSAK BERAT",IF(AND(AD150&gt;=4.001),RUNTUH)))))</f>
        <v>BAIK</v>
      </c>
      <c r="AF150" s="18" t="str">
        <f t="shared" si="7"/>
        <v>PEMELIHARAAN RUTIN</v>
      </c>
    </row>
    <row r="151" spans="2:32" ht="15" x14ac:dyDescent="0.3">
      <c r="B151" s="17">
        <f t="shared" si="8"/>
        <v>138</v>
      </c>
      <c r="C151" s="26">
        <v>24078010</v>
      </c>
      <c r="D151" s="27" t="s">
        <v>1600</v>
      </c>
      <c r="E151" s="27" t="s">
        <v>1787</v>
      </c>
      <c r="F151" s="1" t="s">
        <v>1797</v>
      </c>
      <c r="G151" s="4" t="s">
        <v>1884</v>
      </c>
      <c r="H151" s="4" t="s">
        <v>1894</v>
      </c>
      <c r="I151" s="20"/>
      <c r="J151" s="20"/>
      <c r="K151" s="19">
        <v>1</v>
      </c>
      <c r="L151" s="17"/>
      <c r="M151" s="17"/>
      <c r="N151" s="17"/>
      <c r="O151" s="17" t="s">
        <v>1910</v>
      </c>
      <c r="P151" s="17" t="s">
        <v>1908</v>
      </c>
      <c r="Q151" s="17">
        <v>1</v>
      </c>
      <c r="R151" s="17" t="s">
        <v>1909</v>
      </c>
      <c r="S151" s="17" t="s">
        <v>1913</v>
      </c>
      <c r="T151" s="17">
        <v>1</v>
      </c>
      <c r="U151" s="17" t="s">
        <v>1908</v>
      </c>
      <c r="V151" s="17" t="s">
        <v>1909</v>
      </c>
      <c r="W151" s="17">
        <v>2</v>
      </c>
      <c r="X151" s="17" t="s">
        <v>1911</v>
      </c>
      <c r="Y151" s="17" t="s">
        <v>1910</v>
      </c>
      <c r="Z151" s="17">
        <v>1</v>
      </c>
      <c r="AA151" s="17" t="s">
        <v>1908</v>
      </c>
      <c r="AB151" s="17" t="s">
        <v>1910</v>
      </c>
      <c r="AC151" s="17">
        <v>2</v>
      </c>
      <c r="AD151" s="17">
        <f t="shared" si="6"/>
        <v>1.4</v>
      </c>
      <c r="AE151" s="17" t="str">
        <f>IF(AND(AD151&gt;=0,AD151&lt;=1),"BAIK",IF(AND(AD151&gt;1.001,AD151&lt;=2),"SEDANG",IF(AND(AD151&gt;2.001,AD151&lt;=3),"RUSAK RINGAN",IF(AND(AD151&gt;3.001,AD151&lt;=4),"RUSAK BERAT",IF(AND(AD151&gt;=4.001),RUNTUH)))))</f>
        <v>SEDANG</v>
      </c>
      <c r="AF151" s="18" t="str">
        <f t="shared" si="7"/>
        <v>PEMELIHARAAN BERKALA</v>
      </c>
    </row>
    <row r="152" spans="2:32" ht="15" x14ac:dyDescent="0.3">
      <c r="B152" s="17">
        <f t="shared" si="8"/>
        <v>139</v>
      </c>
      <c r="C152" s="26">
        <v>24078011</v>
      </c>
      <c r="D152" s="27" t="s">
        <v>1595</v>
      </c>
      <c r="E152" s="27" t="s">
        <v>1787</v>
      </c>
      <c r="F152" s="1" t="s">
        <v>1798</v>
      </c>
      <c r="G152" s="4" t="s">
        <v>1884</v>
      </c>
      <c r="H152" s="4" t="s">
        <v>1894</v>
      </c>
      <c r="I152" s="20"/>
      <c r="J152" s="20"/>
      <c r="K152" s="19">
        <v>1</v>
      </c>
      <c r="L152" s="17"/>
      <c r="M152" s="17"/>
      <c r="N152" s="17"/>
      <c r="O152" s="17" t="s">
        <v>1910</v>
      </c>
      <c r="P152" s="17" t="s">
        <v>1908</v>
      </c>
      <c r="Q152" s="17">
        <v>1</v>
      </c>
      <c r="R152" s="17" t="s">
        <v>1909</v>
      </c>
      <c r="S152" s="17" t="s">
        <v>1913</v>
      </c>
      <c r="T152" s="17">
        <v>1</v>
      </c>
      <c r="U152" s="17" t="s">
        <v>1908</v>
      </c>
      <c r="V152" s="17" t="s">
        <v>1909</v>
      </c>
      <c r="W152" s="17">
        <v>1</v>
      </c>
      <c r="X152" s="17" t="s">
        <v>1911</v>
      </c>
      <c r="Y152" s="17" t="s">
        <v>1910</v>
      </c>
      <c r="Z152" s="17">
        <v>2</v>
      </c>
      <c r="AA152" s="17" t="s">
        <v>1908</v>
      </c>
      <c r="AB152" s="17" t="s">
        <v>1910</v>
      </c>
      <c r="AC152" s="17">
        <v>2</v>
      </c>
      <c r="AD152" s="17">
        <f t="shared" si="6"/>
        <v>1.4</v>
      </c>
      <c r="AE152" s="17" t="str">
        <f>IF(AND(AD152&gt;=0,AD152&lt;=1),"BAIK",IF(AND(AD152&gt;1.001,AD152&lt;=2),"SEDANG",IF(AND(AD152&gt;2.001,AD152&lt;=3),"RUSAK RINGAN",IF(AND(AD152&gt;3.001,AD152&lt;=4),"RUSAK BERAT",IF(AND(AD152&gt;=4.001),RUNTUH)))))</f>
        <v>SEDANG</v>
      </c>
      <c r="AF152" s="18" t="str">
        <f t="shared" si="7"/>
        <v>PEMELIHARAAN BERKALA</v>
      </c>
    </row>
    <row r="153" spans="2:32" ht="15" x14ac:dyDescent="0.3">
      <c r="B153" s="17">
        <f t="shared" si="8"/>
        <v>140</v>
      </c>
      <c r="C153" s="26">
        <v>24078012</v>
      </c>
      <c r="D153" s="27" t="s">
        <v>1601</v>
      </c>
      <c r="E153" s="27" t="s">
        <v>1787</v>
      </c>
      <c r="F153" s="1" t="s">
        <v>1799</v>
      </c>
      <c r="G153" s="4" t="s">
        <v>1884</v>
      </c>
      <c r="H153" s="4" t="s">
        <v>1895</v>
      </c>
      <c r="I153" s="20"/>
      <c r="J153" s="20"/>
      <c r="K153" s="19">
        <v>1</v>
      </c>
      <c r="L153" s="17"/>
      <c r="M153" s="17"/>
      <c r="N153" s="17"/>
      <c r="O153" s="17" t="s">
        <v>1910</v>
      </c>
      <c r="P153" s="17" t="s">
        <v>1908</v>
      </c>
      <c r="Q153" s="17">
        <v>1</v>
      </c>
      <c r="R153" s="17" t="s">
        <v>1909</v>
      </c>
      <c r="S153" s="17" t="s">
        <v>1913</v>
      </c>
      <c r="T153" s="17">
        <v>1</v>
      </c>
      <c r="U153" s="17" t="s">
        <v>1908</v>
      </c>
      <c r="V153" s="17" t="s">
        <v>1909</v>
      </c>
      <c r="W153" s="17">
        <v>1</v>
      </c>
      <c r="X153" s="17" t="s">
        <v>1911</v>
      </c>
      <c r="Y153" s="17" t="s">
        <v>1910</v>
      </c>
      <c r="Z153" s="17">
        <v>2</v>
      </c>
      <c r="AA153" s="17" t="s">
        <v>1908</v>
      </c>
      <c r="AB153" s="17" t="s">
        <v>1910</v>
      </c>
      <c r="AC153" s="17">
        <v>2</v>
      </c>
      <c r="AD153" s="17">
        <f t="shared" si="6"/>
        <v>1.4</v>
      </c>
      <c r="AE153" s="17" t="str">
        <f>IF(AND(AD153&gt;=0,AD153&lt;=1),"BAIK",IF(AND(AD153&gt;1.001,AD153&lt;=2),"SEDANG",IF(AND(AD153&gt;2.001,AD153&lt;=3),"RUSAK RINGAN",IF(AND(AD153&gt;3.001,AD153&lt;=4),"RUSAK BERAT",IF(AND(AD153&gt;=4.001),RUNTUH)))))</f>
        <v>SEDANG</v>
      </c>
      <c r="AF153" s="18" t="str">
        <f t="shared" si="7"/>
        <v>PEMELIHARAAN BERKALA</v>
      </c>
    </row>
    <row r="154" spans="2:32" ht="15" x14ac:dyDescent="0.3">
      <c r="B154" s="17">
        <f t="shared" si="8"/>
        <v>141</v>
      </c>
      <c r="C154" s="26">
        <v>24078013</v>
      </c>
      <c r="D154" s="27" t="s">
        <v>1602</v>
      </c>
      <c r="E154" s="27" t="s">
        <v>1787</v>
      </c>
      <c r="F154" s="1" t="s">
        <v>1800</v>
      </c>
      <c r="G154" s="4" t="s">
        <v>1884</v>
      </c>
      <c r="H154" s="4" t="s">
        <v>1895</v>
      </c>
      <c r="I154" s="20"/>
      <c r="J154" s="20"/>
      <c r="K154" s="19">
        <v>1</v>
      </c>
      <c r="L154" s="17"/>
      <c r="M154" s="17"/>
      <c r="N154" s="17"/>
      <c r="O154" s="17" t="s">
        <v>1910</v>
      </c>
      <c r="P154" s="17" t="s">
        <v>1908</v>
      </c>
      <c r="Q154" s="17">
        <v>2</v>
      </c>
      <c r="R154" s="17" t="s">
        <v>1909</v>
      </c>
      <c r="S154" s="17" t="s">
        <v>1913</v>
      </c>
      <c r="T154" s="17">
        <v>1</v>
      </c>
      <c r="U154" s="17" t="s">
        <v>1908</v>
      </c>
      <c r="V154" s="17" t="s">
        <v>1909</v>
      </c>
      <c r="W154" s="17">
        <v>1</v>
      </c>
      <c r="X154" s="17" t="s">
        <v>1911</v>
      </c>
      <c r="Y154" s="17" t="s">
        <v>1910</v>
      </c>
      <c r="Z154" s="17">
        <v>2</v>
      </c>
      <c r="AA154" s="17" t="s">
        <v>1908</v>
      </c>
      <c r="AB154" s="17" t="s">
        <v>1910</v>
      </c>
      <c r="AC154" s="17">
        <v>3</v>
      </c>
      <c r="AD154" s="17">
        <f t="shared" si="6"/>
        <v>1.8</v>
      </c>
      <c r="AE154" s="17" t="str">
        <f>IF(AND(AD154&gt;=0,AD154&lt;=1),"BAIK",IF(AND(AD154&gt;1.001,AD154&lt;=2),"SEDANG",IF(AND(AD154&gt;2.001,AD154&lt;=3),"RUSAK RINGAN",IF(AND(AD154&gt;3.001,AD154&lt;=4),"RUSAK BERAT",IF(AND(AD154&gt;=4.001),RUNTUH)))))</f>
        <v>SEDANG</v>
      </c>
      <c r="AF154" s="18" t="str">
        <f t="shared" si="7"/>
        <v>PEMELIHARAAN BERKALA</v>
      </c>
    </row>
    <row r="155" spans="2:32" ht="15" x14ac:dyDescent="0.3">
      <c r="B155" s="17">
        <f t="shared" si="8"/>
        <v>142</v>
      </c>
      <c r="C155" s="26">
        <v>24078014</v>
      </c>
      <c r="D155" s="27" t="s">
        <v>1603</v>
      </c>
      <c r="E155" s="27" t="s">
        <v>1787</v>
      </c>
      <c r="F155" s="1" t="s">
        <v>1801</v>
      </c>
      <c r="G155" s="4" t="s">
        <v>1884</v>
      </c>
      <c r="H155" s="4" t="s">
        <v>1895</v>
      </c>
      <c r="I155" s="20"/>
      <c r="J155" s="20"/>
      <c r="K155" s="19">
        <v>1</v>
      </c>
      <c r="L155" s="17"/>
      <c r="M155" s="17"/>
      <c r="N155" s="17"/>
      <c r="O155" s="17" t="s">
        <v>1910</v>
      </c>
      <c r="P155" s="17" t="s">
        <v>1908</v>
      </c>
      <c r="Q155" s="17">
        <v>1</v>
      </c>
      <c r="R155" s="17" t="s">
        <v>1909</v>
      </c>
      <c r="S155" s="17" t="s">
        <v>1913</v>
      </c>
      <c r="T155" s="17">
        <v>1</v>
      </c>
      <c r="U155" s="17" t="s">
        <v>1908</v>
      </c>
      <c r="V155" s="17" t="s">
        <v>1909</v>
      </c>
      <c r="W155" s="17">
        <v>1</v>
      </c>
      <c r="X155" s="17" t="s">
        <v>1911</v>
      </c>
      <c r="Y155" s="17" t="s">
        <v>1910</v>
      </c>
      <c r="Z155" s="17">
        <v>1</v>
      </c>
      <c r="AA155" s="17" t="s">
        <v>1908</v>
      </c>
      <c r="AB155" s="17" t="s">
        <v>1910</v>
      </c>
      <c r="AC155" s="17">
        <v>2</v>
      </c>
      <c r="AD155" s="17">
        <f t="shared" si="6"/>
        <v>1.2</v>
      </c>
      <c r="AE155" s="17" t="str">
        <f>IF(AND(AD155&gt;=0,AD155&lt;=1),"BAIK",IF(AND(AD155&gt;1.001,AD155&lt;=2),"SEDANG",IF(AND(AD155&gt;2.001,AD155&lt;=3),"RUSAK RINGAN",IF(AND(AD155&gt;3.001,AD155&lt;=4),"RUSAK BERAT",IF(AND(AD155&gt;=4.001),RUNTUH)))))</f>
        <v>SEDANG</v>
      </c>
      <c r="AF155" s="18" t="str">
        <f t="shared" si="7"/>
        <v>PEMELIHARAAN BERKALA</v>
      </c>
    </row>
    <row r="156" spans="2:32" ht="15" x14ac:dyDescent="0.3">
      <c r="B156" s="17">
        <f t="shared" si="8"/>
        <v>143</v>
      </c>
      <c r="C156" s="26">
        <v>24078015</v>
      </c>
      <c r="D156" s="27" t="s">
        <v>1604</v>
      </c>
      <c r="E156" s="27" t="s">
        <v>1787</v>
      </c>
      <c r="F156" s="1" t="s">
        <v>1802</v>
      </c>
      <c r="G156" s="4" t="s">
        <v>1884</v>
      </c>
      <c r="H156" s="4" t="s">
        <v>1895</v>
      </c>
      <c r="I156" s="20"/>
      <c r="J156" s="20"/>
      <c r="K156" s="19">
        <v>1</v>
      </c>
      <c r="L156" s="17"/>
      <c r="M156" s="17"/>
      <c r="N156" s="17"/>
      <c r="O156" s="17" t="s">
        <v>1910</v>
      </c>
      <c r="P156" s="17" t="s">
        <v>1908</v>
      </c>
      <c r="Q156" s="17">
        <v>2</v>
      </c>
      <c r="R156" s="17" t="s">
        <v>1909</v>
      </c>
      <c r="S156" s="17" t="s">
        <v>1913</v>
      </c>
      <c r="T156" s="17">
        <v>2</v>
      </c>
      <c r="U156" s="17" t="s">
        <v>1908</v>
      </c>
      <c r="V156" s="17" t="s">
        <v>1909</v>
      </c>
      <c r="W156" s="17">
        <v>4</v>
      </c>
      <c r="X156" s="17" t="s">
        <v>1911</v>
      </c>
      <c r="Y156" s="17" t="s">
        <v>1910</v>
      </c>
      <c r="Z156" s="17">
        <v>2</v>
      </c>
      <c r="AA156" s="17" t="s">
        <v>1908</v>
      </c>
      <c r="AB156" s="17" t="s">
        <v>1910</v>
      </c>
      <c r="AC156" s="17">
        <v>3</v>
      </c>
      <c r="AD156" s="17">
        <f t="shared" si="6"/>
        <v>2.6</v>
      </c>
      <c r="AE156" s="17" t="str">
        <f>IF(AND(AD156&gt;=0,AD156&lt;=1),"BAIK",IF(AND(AD156&gt;1.001,AD156&lt;=2),"SEDANG",IF(AND(AD156&gt;2.001,AD156&lt;=3),"RUSAK RINGAN",IF(AND(AD156&gt;3.001,AD156&lt;=4),"RUSAK BERAT",IF(AND(AD156&gt;=4.001),RUNTUH)))))</f>
        <v>RUSAK RINGAN</v>
      </c>
      <c r="AF156" s="18" t="str">
        <f t="shared" si="7"/>
        <v>PEMELIHARAAN REHABILITASI</v>
      </c>
    </row>
    <row r="157" spans="2:32" ht="15" x14ac:dyDescent="0.3">
      <c r="B157" s="17">
        <f t="shared" si="8"/>
        <v>144</v>
      </c>
      <c r="C157" s="26">
        <v>24078016</v>
      </c>
      <c r="D157" s="27" t="s">
        <v>1605</v>
      </c>
      <c r="E157" s="27" t="s">
        <v>1787</v>
      </c>
      <c r="F157" s="1" t="s">
        <v>1803</v>
      </c>
      <c r="G157" s="4" t="s">
        <v>1884</v>
      </c>
      <c r="H157" s="4" t="s">
        <v>1895</v>
      </c>
      <c r="I157" s="20"/>
      <c r="J157" s="20"/>
      <c r="K157" s="19">
        <v>1</v>
      </c>
      <c r="L157" s="17"/>
      <c r="M157" s="17"/>
      <c r="N157" s="17"/>
      <c r="O157" s="17" t="s">
        <v>1910</v>
      </c>
      <c r="P157" s="17" t="s">
        <v>1908</v>
      </c>
      <c r="Q157" s="17">
        <v>1</v>
      </c>
      <c r="R157" s="17" t="s">
        <v>1909</v>
      </c>
      <c r="S157" s="17" t="s">
        <v>1913</v>
      </c>
      <c r="T157" s="17">
        <v>1</v>
      </c>
      <c r="U157" s="17" t="s">
        <v>1908</v>
      </c>
      <c r="V157" s="17" t="s">
        <v>1909</v>
      </c>
      <c r="W157" s="17">
        <v>1</v>
      </c>
      <c r="X157" s="17" t="s">
        <v>1911</v>
      </c>
      <c r="Y157" s="17" t="s">
        <v>1910</v>
      </c>
      <c r="Z157" s="17">
        <v>1</v>
      </c>
      <c r="AA157" s="17" t="s">
        <v>1908</v>
      </c>
      <c r="AB157" s="17" t="s">
        <v>1910</v>
      </c>
      <c r="AC157" s="17">
        <v>1</v>
      </c>
      <c r="AD157" s="17">
        <f t="shared" si="6"/>
        <v>1</v>
      </c>
      <c r="AE157" s="17" t="str">
        <f>IF(AND(AD157&gt;=0,AD157&lt;=1),"BAIK",IF(AND(AD157&gt;1.001,AD157&lt;=2),"SEDANG",IF(AND(AD157&gt;2.001,AD157&lt;=3),"RUSAK RINGAN",IF(AND(AD157&gt;3.001,AD157&lt;=4),"RUSAK BERAT",IF(AND(AD157&gt;=4.001),RUNTUH)))))</f>
        <v>BAIK</v>
      </c>
      <c r="AF157" s="18" t="str">
        <f t="shared" si="7"/>
        <v>PEMELIHARAAN RUTIN</v>
      </c>
    </row>
    <row r="158" spans="2:32" ht="15" x14ac:dyDescent="0.3">
      <c r="B158" s="17">
        <f t="shared" si="8"/>
        <v>145</v>
      </c>
      <c r="C158" s="26">
        <v>24078017</v>
      </c>
      <c r="D158" s="27" t="s">
        <v>1606</v>
      </c>
      <c r="E158" s="27" t="s">
        <v>1787</v>
      </c>
      <c r="F158" s="1" t="s">
        <v>1804</v>
      </c>
      <c r="G158" s="4" t="s">
        <v>1884</v>
      </c>
      <c r="H158" s="4" t="s">
        <v>1895</v>
      </c>
      <c r="I158" s="20"/>
      <c r="J158" s="20"/>
      <c r="K158" s="19">
        <v>1</v>
      </c>
      <c r="L158" s="17"/>
      <c r="M158" s="17"/>
      <c r="N158" s="17"/>
      <c r="O158" s="17" t="s">
        <v>1929</v>
      </c>
      <c r="P158" s="17" t="s">
        <v>1908</v>
      </c>
      <c r="Q158" s="17">
        <v>1</v>
      </c>
      <c r="R158" s="17" t="s">
        <v>1909</v>
      </c>
      <c r="S158" s="17" t="s">
        <v>1909</v>
      </c>
      <c r="T158" s="17">
        <v>1</v>
      </c>
      <c r="U158" s="17" t="s">
        <v>1908</v>
      </c>
      <c r="V158" s="17" t="s">
        <v>1909</v>
      </c>
      <c r="W158" s="17">
        <v>1</v>
      </c>
      <c r="X158" s="17" t="s">
        <v>1911</v>
      </c>
      <c r="Y158" s="17" t="s">
        <v>1910</v>
      </c>
      <c r="Z158" s="17">
        <v>1</v>
      </c>
      <c r="AA158" s="17" t="s">
        <v>1908</v>
      </c>
      <c r="AB158" s="17" t="s">
        <v>1910</v>
      </c>
      <c r="AC158" s="17">
        <v>1</v>
      </c>
      <c r="AD158" s="17">
        <f t="shared" si="6"/>
        <v>1</v>
      </c>
      <c r="AE158" s="17" t="str">
        <f>IF(AND(AD158&gt;=0,AD158&lt;=1),"BAIK",IF(AND(AD158&gt;1.001,AD158&lt;=2),"SEDANG",IF(AND(AD158&gt;2.001,AD158&lt;=3),"RUSAK RINGAN",IF(AND(AD158&gt;3.001,AD158&lt;=4),"RUSAK BERAT",IF(AND(AD158&gt;=4.001),RUNTUH)))))</f>
        <v>BAIK</v>
      </c>
      <c r="AF158" s="18" t="str">
        <f t="shared" si="7"/>
        <v>PEMELIHARAAN RUTIN</v>
      </c>
    </row>
    <row r="159" spans="2:32" ht="15" x14ac:dyDescent="0.3">
      <c r="B159" s="17">
        <f t="shared" si="8"/>
        <v>146</v>
      </c>
      <c r="C159" s="26">
        <v>24079001</v>
      </c>
      <c r="D159" s="27" t="s">
        <v>1607</v>
      </c>
      <c r="E159" s="27" t="s">
        <v>1805</v>
      </c>
      <c r="F159" s="1" t="s">
        <v>1806</v>
      </c>
      <c r="G159" s="4" t="s">
        <v>1896</v>
      </c>
      <c r="H159" s="4" t="s">
        <v>1897</v>
      </c>
      <c r="I159" s="20"/>
      <c r="J159" s="20"/>
      <c r="K159" s="19">
        <v>1</v>
      </c>
      <c r="L159" s="17"/>
      <c r="M159" s="17"/>
      <c r="N159" s="17"/>
      <c r="O159" s="17" t="s">
        <v>1910</v>
      </c>
      <c r="P159" s="17" t="s">
        <v>1908</v>
      </c>
      <c r="Q159" s="17">
        <v>1</v>
      </c>
      <c r="R159" s="17" t="s">
        <v>1909</v>
      </c>
      <c r="S159" s="17" t="s">
        <v>1909</v>
      </c>
      <c r="T159" s="17">
        <v>2</v>
      </c>
      <c r="U159" s="17" t="s">
        <v>1908</v>
      </c>
      <c r="V159" s="17" t="s">
        <v>1909</v>
      </c>
      <c r="W159" s="17">
        <v>3</v>
      </c>
      <c r="X159" s="17" t="s">
        <v>1911</v>
      </c>
      <c r="Y159" s="17" t="s">
        <v>1910</v>
      </c>
      <c r="Z159" s="17">
        <v>1</v>
      </c>
      <c r="AA159" s="17" t="s">
        <v>1908</v>
      </c>
      <c r="AB159" s="17" t="s">
        <v>1910</v>
      </c>
      <c r="AC159" s="17">
        <v>3</v>
      </c>
      <c r="AD159" s="17">
        <f t="shared" si="6"/>
        <v>2</v>
      </c>
      <c r="AE159" s="17" t="str">
        <f>IF(AND(AD159&gt;=0,AD159&lt;=1),"BAIK",IF(AND(AD159&gt;1.001,AD159&lt;=2),"SEDANG",IF(AND(AD159&gt;2.001,AD159&lt;=3),"RUSAK RINGAN",IF(AND(AD159&gt;3.001,AD159&lt;=4),"RUSAK BERAT",IF(AND(AD159&gt;=4.001),RUNTUH)))))</f>
        <v>SEDANG</v>
      </c>
      <c r="AF159" s="18" t="str">
        <f t="shared" si="7"/>
        <v>PEMELIHARAAN BERKALA</v>
      </c>
    </row>
  </sheetData>
  <mergeCells count="27">
    <mergeCell ref="AE8:AE12"/>
    <mergeCell ref="B3:C3"/>
    <mergeCell ref="B4:C4"/>
    <mergeCell ref="B5:C5"/>
    <mergeCell ref="B6:C6"/>
    <mergeCell ref="O10:Q11"/>
    <mergeCell ref="R10:T11"/>
    <mergeCell ref="G8:H11"/>
    <mergeCell ref="U10:W11"/>
    <mergeCell ref="M8:N8"/>
    <mergeCell ref="I8:K9"/>
    <mergeCell ref="B2:AF2"/>
    <mergeCell ref="K10:K11"/>
    <mergeCell ref="J10:J11"/>
    <mergeCell ref="I10:I11"/>
    <mergeCell ref="L8:L12"/>
    <mergeCell ref="O8:W9"/>
    <mergeCell ref="AF8:AF12"/>
    <mergeCell ref="B8:B12"/>
    <mergeCell ref="C8:C12"/>
    <mergeCell ref="E8:E12"/>
    <mergeCell ref="F8:F12"/>
    <mergeCell ref="D8:D12"/>
    <mergeCell ref="X10:Z11"/>
    <mergeCell ref="AA10:AC11"/>
    <mergeCell ref="AD8:AD12"/>
    <mergeCell ref="X8:AC9"/>
  </mergeCells>
  <phoneticPr fontId="3" type="noConversion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N48"/>
  <sheetViews>
    <sheetView zoomScale="80" zoomScaleNormal="80" workbookViewId="0">
      <selection activeCell="B2" sqref="B2:N29"/>
    </sheetView>
  </sheetViews>
  <sheetFormatPr defaultRowHeight="14.4" x14ac:dyDescent="0.3"/>
  <cols>
    <col min="2" max="2" width="5.109375" customWidth="1"/>
    <col min="3" max="3" width="7.5546875" customWidth="1"/>
    <col min="4" max="4" width="34.5546875" customWidth="1"/>
    <col min="5" max="5" width="15.5546875" customWidth="1"/>
    <col min="6" max="6" width="34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7.1093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110</v>
      </c>
      <c r="D4" s="2" t="s">
        <v>900</v>
      </c>
      <c r="E4" s="1" t="s">
        <v>919</v>
      </c>
      <c r="F4" s="4" t="s">
        <v>864</v>
      </c>
      <c r="G4" s="5">
        <v>3.5</v>
      </c>
      <c r="H4" s="5">
        <v>7</v>
      </c>
      <c r="I4" s="5">
        <v>1</v>
      </c>
      <c r="J4" s="6">
        <v>-7.13436</v>
      </c>
      <c r="K4" s="6">
        <v>111.603784</v>
      </c>
      <c r="L4" s="4" t="s">
        <v>889</v>
      </c>
      <c r="M4" s="4" t="s">
        <v>944</v>
      </c>
      <c r="N4" s="7" t="s">
        <v>182</v>
      </c>
    </row>
    <row r="5" spans="2:14" ht="15.6" x14ac:dyDescent="0.3">
      <c r="B5" s="1">
        <v>2</v>
      </c>
      <c r="C5" s="10">
        <v>110</v>
      </c>
      <c r="D5" s="2" t="s">
        <v>900</v>
      </c>
      <c r="E5" s="1" t="s">
        <v>920</v>
      </c>
      <c r="F5" s="4" t="s">
        <v>865</v>
      </c>
      <c r="G5" s="5">
        <v>25.7</v>
      </c>
      <c r="H5" s="5">
        <v>6.5</v>
      </c>
      <c r="I5" s="5">
        <v>3</v>
      </c>
      <c r="J5" s="6">
        <v>-7.127262</v>
      </c>
      <c r="K5" s="6">
        <v>111.604187</v>
      </c>
      <c r="L5" s="4" t="s">
        <v>889</v>
      </c>
      <c r="M5" s="4" t="s">
        <v>944</v>
      </c>
      <c r="N5" s="7" t="s">
        <v>183</v>
      </c>
    </row>
    <row r="6" spans="2:14" ht="15.6" x14ac:dyDescent="0.3">
      <c r="B6" s="1">
        <v>3</v>
      </c>
      <c r="C6" s="10">
        <v>124</v>
      </c>
      <c r="D6" s="2" t="s">
        <v>901</v>
      </c>
      <c r="E6" s="1" t="s">
        <v>921</v>
      </c>
      <c r="F6" s="4" t="s">
        <v>866</v>
      </c>
      <c r="G6" s="5">
        <v>4.4000000000000004</v>
      </c>
      <c r="H6" s="5">
        <v>9.6999999999999993</v>
      </c>
      <c r="I6" s="5">
        <v>1</v>
      </c>
      <c r="J6" s="6">
        <v>-7.1403210000000001</v>
      </c>
      <c r="K6" s="6">
        <v>111.597397</v>
      </c>
      <c r="L6" s="4" t="s">
        <v>889</v>
      </c>
      <c r="M6" s="4" t="s">
        <v>944</v>
      </c>
      <c r="N6" s="7" t="s">
        <v>182</v>
      </c>
    </row>
    <row r="7" spans="2:14" ht="15.6" x14ac:dyDescent="0.3">
      <c r="B7" s="1">
        <v>4</v>
      </c>
      <c r="C7" s="10">
        <v>109</v>
      </c>
      <c r="D7" s="2" t="s">
        <v>902</v>
      </c>
      <c r="E7" s="1" t="s">
        <v>922</v>
      </c>
      <c r="F7" s="4" t="s">
        <v>867</v>
      </c>
      <c r="G7" s="5">
        <v>3.45</v>
      </c>
      <c r="H7" s="5">
        <v>5.6</v>
      </c>
      <c r="I7" s="5">
        <v>1</v>
      </c>
      <c r="J7" s="6">
        <v>-7.1382409999999998</v>
      </c>
      <c r="K7" s="6">
        <v>111.594973</v>
      </c>
      <c r="L7" s="4" t="s">
        <v>889</v>
      </c>
      <c r="M7" s="4" t="s">
        <v>944</v>
      </c>
      <c r="N7" s="7" t="s">
        <v>182</v>
      </c>
    </row>
    <row r="8" spans="2:14" ht="15.6" x14ac:dyDescent="0.3">
      <c r="B8" s="1">
        <v>5</v>
      </c>
      <c r="C8" s="10">
        <v>113</v>
      </c>
      <c r="D8" s="2" t="s">
        <v>903</v>
      </c>
      <c r="E8" s="1" t="s">
        <v>923</v>
      </c>
      <c r="F8" s="4" t="s">
        <v>868</v>
      </c>
      <c r="G8" s="5">
        <v>10</v>
      </c>
      <c r="H8" s="5">
        <v>6</v>
      </c>
      <c r="I8" s="5">
        <v>1</v>
      </c>
      <c r="J8" s="6">
        <v>-7.1428760000000002</v>
      </c>
      <c r="K8" s="6">
        <v>111.57698499999999</v>
      </c>
      <c r="L8" s="4" t="s">
        <v>890</v>
      </c>
      <c r="M8" s="4" t="s">
        <v>944</v>
      </c>
      <c r="N8" s="7" t="s">
        <v>182</v>
      </c>
    </row>
    <row r="9" spans="2:14" ht="15.6" x14ac:dyDescent="0.3">
      <c r="B9" s="1">
        <v>6</v>
      </c>
      <c r="C9" s="10">
        <v>112</v>
      </c>
      <c r="D9" s="2" t="s">
        <v>904</v>
      </c>
      <c r="E9" s="1" t="s">
        <v>924</v>
      </c>
      <c r="F9" s="4" t="s">
        <v>869</v>
      </c>
      <c r="G9" s="5">
        <v>3</v>
      </c>
      <c r="H9" s="5">
        <v>8.5</v>
      </c>
      <c r="I9" s="5">
        <v>1</v>
      </c>
      <c r="J9" s="6">
        <v>-7.1425080000000003</v>
      </c>
      <c r="K9" s="6">
        <v>111.594154</v>
      </c>
      <c r="L9" s="4" t="s">
        <v>890</v>
      </c>
      <c r="M9" s="4" t="s">
        <v>944</v>
      </c>
      <c r="N9" s="2" t="s">
        <v>182</v>
      </c>
    </row>
    <row r="10" spans="2:14" ht="15.6" x14ac:dyDescent="0.3">
      <c r="B10" s="1">
        <v>7</v>
      </c>
      <c r="C10" s="10">
        <v>112</v>
      </c>
      <c r="D10" s="2" t="s">
        <v>904</v>
      </c>
      <c r="E10" s="1" t="s">
        <v>925</v>
      </c>
      <c r="F10" s="4" t="s">
        <v>870</v>
      </c>
      <c r="G10" s="5">
        <v>5.4</v>
      </c>
      <c r="H10" s="5">
        <v>9</v>
      </c>
      <c r="I10" s="5">
        <v>1</v>
      </c>
      <c r="J10" s="6">
        <v>-7.1451929999999999</v>
      </c>
      <c r="K10" s="6">
        <v>111.59279100000001</v>
      </c>
      <c r="L10" s="4" t="s">
        <v>890</v>
      </c>
      <c r="M10" s="4" t="s">
        <v>944</v>
      </c>
      <c r="N10" s="2" t="s">
        <v>182</v>
      </c>
    </row>
    <row r="11" spans="2:14" ht="15.6" x14ac:dyDescent="0.3">
      <c r="B11" s="1">
        <v>8</v>
      </c>
      <c r="C11" s="10">
        <v>112</v>
      </c>
      <c r="D11" s="8" t="s">
        <v>904</v>
      </c>
      <c r="E11" s="1" t="s">
        <v>926</v>
      </c>
      <c r="F11" s="4" t="s">
        <v>871</v>
      </c>
      <c r="G11" s="5">
        <v>4.2</v>
      </c>
      <c r="H11" s="5">
        <v>9.5</v>
      </c>
      <c r="I11" s="5">
        <v>1</v>
      </c>
      <c r="J11" s="6">
        <v>-7.1523519999999996</v>
      </c>
      <c r="K11" s="6">
        <v>111.591791</v>
      </c>
      <c r="L11" s="4" t="s">
        <v>890</v>
      </c>
      <c r="M11" s="4" t="s">
        <v>944</v>
      </c>
      <c r="N11" s="2" t="s">
        <v>182</v>
      </c>
    </row>
    <row r="12" spans="2:14" ht="15.6" x14ac:dyDescent="0.3">
      <c r="B12" s="1">
        <v>9</v>
      </c>
      <c r="C12" s="10">
        <v>114</v>
      </c>
      <c r="D12" s="2" t="s">
        <v>905</v>
      </c>
      <c r="E12" s="1" t="s">
        <v>927</v>
      </c>
      <c r="F12" s="4" t="s">
        <v>872</v>
      </c>
      <c r="G12" s="5">
        <v>5</v>
      </c>
      <c r="H12" s="5">
        <v>9.5</v>
      </c>
      <c r="I12" s="5">
        <v>1</v>
      </c>
      <c r="J12" s="6">
        <v>-7.1522990000000002</v>
      </c>
      <c r="K12" s="6">
        <v>111.589737</v>
      </c>
      <c r="L12" s="4" t="s">
        <v>890</v>
      </c>
      <c r="M12" s="4" t="s">
        <v>944</v>
      </c>
      <c r="N12" s="2" t="s">
        <v>182</v>
      </c>
    </row>
    <row r="13" spans="2:14" ht="15.6" x14ac:dyDescent="0.3">
      <c r="B13" s="1">
        <v>10</v>
      </c>
      <c r="C13" s="10">
        <v>242</v>
      </c>
      <c r="D13" s="8" t="s">
        <v>906</v>
      </c>
      <c r="E13" s="1" t="s">
        <v>928</v>
      </c>
      <c r="F13" s="4" t="s">
        <v>873</v>
      </c>
      <c r="G13" s="5">
        <v>4.0999999999999996</v>
      </c>
      <c r="H13" s="5">
        <v>5.2</v>
      </c>
      <c r="I13" s="5">
        <v>1</v>
      </c>
      <c r="J13" s="6">
        <v>-7.1580300000000001</v>
      </c>
      <c r="K13" s="6">
        <v>111.57704200000001</v>
      </c>
      <c r="L13" s="4" t="s">
        <v>891</v>
      </c>
      <c r="M13" s="4" t="s">
        <v>944</v>
      </c>
      <c r="N13" s="2" t="s">
        <v>182</v>
      </c>
    </row>
    <row r="14" spans="2:14" ht="15.6" x14ac:dyDescent="0.3">
      <c r="B14" s="1">
        <v>11</v>
      </c>
      <c r="C14" s="10">
        <v>108</v>
      </c>
      <c r="D14" s="2" t="s">
        <v>907</v>
      </c>
      <c r="E14" s="1" t="s">
        <v>929</v>
      </c>
      <c r="F14" s="4" t="s">
        <v>874</v>
      </c>
      <c r="G14" s="5">
        <v>12</v>
      </c>
      <c r="H14" s="5">
        <v>6.5</v>
      </c>
      <c r="I14" s="5">
        <v>1</v>
      </c>
      <c r="J14" s="6">
        <v>-7.1404439999999996</v>
      </c>
      <c r="K14" s="6">
        <v>111.604052</v>
      </c>
      <c r="L14" s="4" t="s">
        <v>892</v>
      </c>
      <c r="M14" s="4" t="s">
        <v>944</v>
      </c>
      <c r="N14" s="2" t="s">
        <v>182</v>
      </c>
    </row>
    <row r="15" spans="2:14" ht="15.6" x14ac:dyDescent="0.3">
      <c r="B15" s="1">
        <v>12</v>
      </c>
      <c r="C15" s="10">
        <v>114</v>
      </c>
      <c r="D15" s="2" t="s">
        <v>905</v>
      </c>
      <c r="E15" s="1" t="s">
        <v>930</v>
      </c>
      <c r="F15" s="4" t="s">
        <v>875</v>
      </c>
      <c r="G15" s="5">
        <v>5</v>
      </c>
      <c r="H15" s="5">
        <v>9.5</v>
      </c>
      <c r="I15" s="5">
        <v>1</v>
      </c>
      <c r="J15" s="6">
        <v>-7.1525020000000001</v>
      </c>
      <c r="K15" s="6">
        <v>111.589613</v>
      </c>
      <c r="L15" s="4" t="s">
        <v>893</v>
      </c>
      <c r="M15" s="4" t="s">
        <v>944</v>
      </c>
      <c r="N15" s="2" t="s">
        <v>182</v>
      </c>
    </row>
    <row r="16" spans="2:14" ht="15.6" x14ac:dyDescent="0.3">
      <c r="B16" s="1">
        <v>13</v>
      </c>
      <c r="C16" s="10">
        <v>122</v>
      </c>
      <c r="D16" s="8" t="s">
        <v>908</v>
      </c>
      <c r="E16" s="1" t="s">
        <v>931</v>
      </c>
      <c r="F16" s="4" t="s">
        <v>876</v>
      </c>
      <c r="G16" s="5">
        <v>5.2</v>
      </c>
      <c r="H16" s="5">
        <v>8.1999999999999993</v>
      </c>
      <c r="I16" s="5">
        <v>1</v>
      </c>
      <c r="J16" s="6">
        <v>-7.1522870000000003</v>
      </c>
      <c r="K16" s="6">
        <v>111.589293</v>
      </c>
      <c r="L16" s="4" t="s">
        <v>893</v>
      </c>
      <c r="M16" s="4" t="s">
        <v>944</v>
      </c>
      <c r="N16" s="2" t="s">
        <v>182</v>
      </c>
    </row>
    <row r="17" spans="2:14" ht="15.6" x14ac:dyDescent="0.3">
      <c r="B17" s="1">
        <v>14</v>
      </c>
      <c r="C17" s="10">
        <v>310</v>
      </c>
      <c r="D17" s="8" t="s">
        <v>909</v>
      </c>
      <c r="E17" s="1" t="s">
        <v>932</v>
      </c>
      <c r="F17" s="4" t="s">
        <v>877</v>
      </c>
      <c r="G17" s="5">
        <v>4.7</v>
      </c>
      <c r="H17" s="5">
        <v>6.5</v>
      </c>
      <c r="I17" s="5">
        <v>1</v>
      </c>
      <c r="J17" s="6">
        <v>-7.1501679999999999</v>
      </c>
      <c r="K17" s="6">
        <v>111.588233</v>
      </c>
      <c r="L17" s="4" t="s">
        <v>893</v>
      </c>
      <c r="M17" s="4" t="s">
        <v>944</v>
      </c>
      <c r="N17" s="2" t="s">
        <v>182</v>
      </c>
    </row>
    <row r="18" spans="2:14" ht="15.6" x14ac:dyDescent="0.3">
      <c r="B18" s="1">
        <v>15</v>
      </c>
      <c r="C18" s="10">
        <v>125</v>
      </c>
      <c r="D18" s="8" t="s">
        <v>910</v>
      </c>
      <c r="E18" s="13">
        <v>3316125</v>
      </c>
      <c r="F18" s="4"/>
      <c r="G18" s="5">
        <v>5</v>
      </c>
      <c r="H18" s="5">
        <v>7</v>
      </c>
      <c r="I18" s="5">
        <v>1</v>
      </c>
      <c r="J18" s="6">
        <v>-7.1502889999999999</v>
      </c>
      <c r="K18" s="6">
        <v>111.58832200000001</v>
      </c>
      <c r="L18" s="4" t="s">
        <v>893</v>
      </c>
      <c r="M18" s="4" t="s">
        <v>944</v>
      </c>
      <c r="N18" s="2" t="s">
        <v>182</v>
      </c>
    </row>
    <row r="19" spans="2:14" ht="15.6" x14ac:dyDescent="0.3">
      <c r="B19" s="1">
        <v>16</v>
      </c>
      <c r="C19" s="10">
        <v>242</v>
      </c>
      <c r="D19" s="9" t="s">
        <v>906</v>
      </c>
      <c r="E19" s="1" t="s">
        <v>933</v>
      </c>
      <c r="F19" s="4" t="s">
        <v>878</v>
      </c>
      <c r="G19" s="5">
        <v>4.5999999999999996</v>
      </c>
      <c r="H19" s="5">
        <v>4</v>
      </c>
      <c r="I19" s="5">
        <v>1</v>
      </c>
      <c r="J19" s="6">
        <v>-7.1634409999999997</v>
      </c>
      <c r="K19" s="6">
        <v>111.569669</v>
      </c>
      <c r="L19" s="4" t="s">
        <v>894</v>
      </c>
      <c r="M19" s="4" t="s">
        <v>944</v>
      </c>
      <c r="N19" s="2" t="s">
        <v>182</v>
      </c>
    </row>
    <row r="20" spans="2:14" ht="15.6" x14ac:dyDescent="0.3">
      <c r="B20" s="1">
        <v>17</v>
      </c>
      <c r="C20" s="10" t="s">
        <v>1427</v>
      </c>
      <c r="D20" s="9" t="s">
        <v>911</v>
      </c>
      <c r="E20" s="1" t="s">
        <v>934</v>
      </c>
      <c r="F20" s="4" t="s">
        <v>879</v>
      </c>
      <c r="G20" s="5">
        <v>20</v>
      </c>
      <c r="H20" s="5">
        <v>7</v>
      </c>
      <c r="I20" s="5">
        <v>1</v>
      </c>
      <c r="J20" s="6">
        <v>-7.1700140000000001</v>
      </c>
      <c r="K20" s="6">
        <v>111.583474</v>
      </c>
      <c r="L20" s="4" t="s">
        <v>895</v>
      </c>
      <c r="M20" s="4" t="s">
        <v>944</v>
      </c>
      <c r="N20" s="2" t="s">
        <v>182</v>
      </c>
    </row>
    <row r="21" spans="2:14" ht="15.6" x14ac:dyDescent="0.3">
      <c r="B21" s="1">
        <v>18</v>
      </c>
      <c r="C21" s="10">
        <v>120</v>
      </c>
      <c r="D21" s="9" t="s">
        <v>912</v>
      </c>
      <c r="E21" s="1" t="s">
        <v>935</v>
      </c>
      <c r="F21" s="4" t="s">
        <v>880</v>
      </c>
      <c r="G21" s="5">
        <v>5.2</v>
      </c>
      <c r="H21" s="5">
        <v>8</v>
      </c>
      <c r="I21" s="5">
        <v>1</v>
      </c>
      <c r="J21" s="6">
        <v>-7.1639470000000003</v>
      </c>
      <c r="K21" s="6">
        <v>111.58465099999999</v>
      </c>
      <c r="L21" s="4" t="s">
        <v>895</v>
      </c>
      <c r="M21" s="4" t="s">
        <v>944</v>
      </c>
      <c r="N21" s="2" t="s">
        <v>182</v>
      </c>
    </row>
    <row r="22" spans="2:14" ht="15.6" x14ac:dyDescent="0.3">
      <c r="B22" s="1">
        <v>19</v>
      </c>
      <c r="C22" s="10">
        <v>258</v>
      </c>
      <c r="D22" s="2" t="s">
        <v>913</v>
      </c>
      <c r="E22" s="1" t="s">
        <v>936</v>
      </c>
      <c r="F22" s="4" t="s">
        <v>881</v>
      </c>
      <c r="G22" s="5">
        <v>16</v>
      </c>
      <c r="H22" s="5">
        <v>3</v>
      </c>
      <c r="I22" s="5">
        <v>3</v>
      </c>
      <c r="J22" s="6">
        <v>-7.1782260000000004</v>
      </c>
      <c r="K22" s="6">
        <v>111.55424499999999</v>
      </c>
      <c r="L22" s="4" t="s">
        <v>896</v>
      </c>
      <c r="M22" s="4" t="s">
        <v>944</v>
      </c>
      <c r="N22" s="2" t="s">
        <v>183</v>
      </c>
    </row>
    <row r="23" spans="2:14" ht="15.6" x14ac:dyDescent="0.3">
      <c r="B23" s="1">
        <v>20</v>
      </c>
      <c r="C23" s="10">
        <v>344</v>
      </c>
      <c r="D23" s="2" t="s">
        <v>914</v>
      </c>
      <c r="E23" s="1" t="s">
        <v>937</v>
      </c>
      <c r="F23" s="4" t="s">
        <v>882</v>
      </c>
      <c r="G23" s="5">
        <v>13.1</v>
      </c>
      <c r="H23" s="5">
        <v>3.2</v>
      </c>
      <c r="I23" s="5">
        <v>3</v>
      </c>
      <c r="J23" s="6">
        <v>-7.1702969999999997</v>
      </c>
      <c r="K23" s="6">
        <v>111.548749</v>
      </c>
      <c r="L23" s="4" t="s">
        <v>896</v>
      </c>
      <c r="M23" s="4" t="s">
        <v>944</v>
      </c>
      <c r="N23" s="2" t="s">
        <v>183</v>
      </c>
    </row>
    <row r="24" spans="2:14" ht="15.6" x14ac:dyDescent="0.3">
      <c r="B24" s="1">
        <v>21</v>
      </c>
      <c r="C24" s="10">
        <v>298</v>
      </c>
      <c r="D24" s="2" t="s">
        <v>915</v>
      </c>
      <c r="E24" s="1" t="s">
        <v>938</v>
      </c>
      <c r="F24" s="4" t="s">
        <v>883</v>
      </c>
      <c r="G24" s="5">
        <v>10.5</v>
      </c>
      <c r="H24" s="5">
        <v>3</v>
      </c>
      <c r="I24" s="5">
        <v>1</v>
      </c>
      <c r="J24" s="6">
        <v>-7.1868569999999998</v>
      </c>
      <c r="K24" s="6">
        <v>111.55373299999999</v>
      </c>
      <c r="L24" s="4" t="s">
        <v>897</v>
      </c>
      <c r="M24" s="4" t="s">
        <v>944</v>
      </c>
      <c r="N24" s="2" t="s">
        <v>182</v>
      </c>
    </row>
    <row r="25" spans="2:14" ht="15.6" x14ac:dyDescent="0.3">
      <c r="B25" s="1">
        <v>22</v>
      </c>
      <c r="C25" s="10" t="s">
        <v>1428</v>
      </c>
      <c r="D25" s="9" t="s">
        <v>916</v>
      </c>
      <c r="E25" s="1" t="s">
        <v>939</v>
      </c>
      <c r="F25" s="4" t="s">
        <v>884</v>
      </c>
      <c r="G25" s="5">
        <v>19.5</v>
      </c>
      <c r="H25" s="5">
        <v>4.7</v>
      </c>
      <c r="I25" s="5">
        <v>3</v>
      </c>
      <c r="J25" s="6">
        <v>-7.1846620000000003</v>
      </c>
      <c r="K25" s="6">
        <v>111.557388</v>
      </c>
      <c r="L25" s="4" t="s">
        <v>897</v>
      </c>
      <c r="M25" s="4" t="s">
        <v>944</v>
      </c>
      <c r="N25" s="2" t="s">
        <v>183</v>
      </c>
    </row>
    <row r="26" spans="2:14" ht="15.6" x14ac:dyDescent="0.3">
      <c r="B26" s="1">
        <v>23</v>
      </c>
      <c r="C26" s="10">
        <v>218</v>
      </c>
      <c r="D26" s="2" t="s">
        <v>917</v>
      </c>
      <c r="E26" s="1" t="s">
        <v>940</v>
      </c>
      <c r="F26" s="4" t="s">
        <v>885</v>
      </c>
      <c r="G26" s="5">
        <v>15.3</v>
      </c>
      <c r="H26" s="5">
        <v>3</v>
      </c>
      <c r="I26" s="5">
        <v>2</v>
      </c>
      <c r="J26" s="6">
        <v>-7.1955220000000004</v>
      </c>
      <c r="K26" s="6">
        <v>111.562196</v>
      </c>
      <c r="L26" s="4" t="s">
        <v>898</v>
      </c>
      <c r="M26" s="4" t="s">
        <v>944</v>
      </c>
      <c r="N26" s="2" t="s">
        <v>182</v>
      </c>
    </row>
    <row r="27" spans="2:14" ht="15.6" x14ac:dyDescent="0.3">
      <c r="B27" s="1">
        <v>24</v>
      </c>
      <c r="C27" s="10" t="s">
        <v>1427</v>
      </c>
      <c r="D27" s="2" t="s">
        <v>911</v>
      </c>
      <c r="E27" s="1" t="s">
        <v>941</v>
      </c>
      <c r="F27" s="4" t="s">
        <v>886</v>
      </c>
      <c r="G27" s="5">
        <v>24</v>
      </c>
      <c r="H27" s="5">
        <v>4.5</v>
      </c>
      <c r="I27" s="5">
        <v>2</v>
      </c>
      <c r="J27" s="6">
        <v>-7.1874070000000003</v>
      </c>
      <c r="K27" s="6">
        <v>111.56119099999999</v>
      </c>
      <c r="L27" s="4" t="s">
        <v>898</v>
      </c>
      <c r="M27" s="4" t="s">
        <v>944</v>
      </c>
      <c r="N27" s="2" t="s">
        <v>182</v>
      </c>
    </row>
    <row r="28" spans="2:14" ht="15.6" x14ac:dyDescent="0.3">
      <c r="B28" s="1">
        <v>25</v>
      </c>
      <c r="C28" s="10">
        <v>126</v>
      </c>
      <c r="D28" s="2" t="s">
        <v>918</v>
      </c>
      <c r="E28" s="1" t="s">
        <v>942</v>
      </c>
      <c r="F28" s="4" t="s">
        <v>887</v>
      </c>
      <c r="G28" s="5">
        <v>12</v>
      </c>
      <c r="H28" s="5">
        <v>4.5</v>
      </c>
      <c r="I28" s="5">
        <v>1</v>
      </c>
      <c r="J28" s="6">
        <v>-7.21014</v>
      </c>
      <c r="K28" s="6">
        <v>111.545393</v>
      </c>
      <c r="L28" s="4" t="s">
        <v>899</v>
      </c>
      <c r="M28" s="4" t="s">
        <v>944</v>
      </c>
      <c r="N28" s="2" t="s">
        <v>182</v>
      </c>
    </row>
    <row r="29" spans="2:14" ht="15.6" x14ac:dyDescent="0.3">
      <c r="B29" s="1">
        <v>26</v>
      </c>
      <c r="C29" s="10">
        <v>108</v>
      </c>
      <c r="D29" s="2" t="s">
        <v>907</v>
      </c>
      <c r="E29" s="1" t="s">
        <v>943</v>
      </c>
      <c r="F29" s="4" t="s">
        <v>888</v>
      </c>
      <c r="G29" s="5">
        <v>50</v>
      </c>
      <c r="H29" s="5">
        <v>7</v>
      </c>
      <c r="I29" s="5">
        <v>1</v>
      </c>
      <c r="J29" s="6">
        <v>-7.1420750000000002</v>
      </c>
      <c r="K29" s="6">
        <v>111.610686</v>
      </c>
      <c r="L29" s="4"/>
      <c r="M29" s="4" t="s">
        <v>944</v>
      </c>
      <c r="N29" s="2" t="s">
        <v>182</v>
      </c>
    </row>
    <row r="30" spans="2:14" ht="15.6" x14ac:dyDescent="0.3">
      <c r="B30" s="1">
        <v>27</v>
      </c>
      <c r="C30" s="1"/>
      <c r="D30" s="2"/>
      <c r="E30" s="1"/>
      <c r="F30" s="4"/>
      <c r="G30" s="5"/>
      <c r="H30" s="5"/>
      <c r="I30" s="5"/>
      <c r="J30" s="6"/>
      <c r="K30" s="6"/>
      <c r="L30" s="4"/>
      <c r="M30" s="4"/>
      <c r="N30" s="2"/>
    </row>
    <row r="31" spans="2:14" ht="15.6" x14ac:dyDescent="0.3">
      <c r="B31" s="1">
        <v>28</v>
      </c>
      <c r="C31" s="1"/>
      <c r="D31" s="2"/>
      <c r="E31" s="1"/>
      <c r="F31" s="4"/>
      <c r="G31" s="5"/>
      <c r="H31" s="5"/>
      <c r="I31" s="5"/>
      <c r="J31" s="6"/>
      <c r="K31" s="6"/>
      <c r="L31" s="4"/>
      <c r="M31" s="4"/>
      <c r="N31" s="2"/>
    </row>
    <row r="32" spans="2:14" ht="15.6" x14ac:dyDescent="0.3">
      <c r="B32" s="1">
        <v>29</v>
      </c>
      <c r="C32" s="3"/>
      <c r="D32" s="2"/>
      <c r="E32" s="1"/>
      <c r="F32" s="4"/>
      <c r="G32" s="5"/>
      <c r="H32" s="5"/>
      <c r="I32" s="5"/>
      <c r="J32" s="6"/>
      <c r="K32" s="6"/>
      <c r="L32" s="4"/>
      <c r="M32" s="4"/>
      <c r="N32" s="2"/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B2:N40"/>
  <sheetViews>
    <sheetView topLeftCell="A3" zoomScale="80" zoomScaleNormal="80" workbookViewId="0">
      <selection activeCell="B2" sqref="B2:N31"/>
    </sheetView>
  </sheetViews>
  <sheetFormatPr defaultRowHeight="14.4" x14ac:dyDescent="0.3"/>
  <cols>
    <col min="2" max="2" width="5.109375" customWidth="1"/>
    <col min="3" max="3" width="7.5546875" customWidth="1"/>
    <col min="4" max="4" width="32.5546875" customWidth="1"/>
    <col min="5" max="5" width="15.5546875" customWidth="1"/>
    <col min="6" max="6" width="28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4.88671875" customWidth="1"/>
    <col min="14" max="14" width="17.4414062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 t="s">
        <v>1403</v>
      </c>
      <c r="D4" s="2" t="s">
        <v>396</v>
      </c>
      <c r="E4" s="1" t="s">
        <v>405</v>
      </c>
      <c r="F4" s="4" t="s">
        <v>365</v>
      </c>
      <c r="G4" s="5">
        <v>8</v>
      </c>
      <c r="H4" s="5">
        <v>4</v>
      </c>
      <c r="I4" s="5">
        <v>1</v>
      </c>
      <c r="J4" s="6">
        <v>-6.8833859999999998</v>
      </c>
      <c r="K4" s="6">
        <v>111.26896499999999</v>
      </c>
      <c r="L4" s="4" t="s">
        <v>385</v>
      </c>
      <c r="M4" s="4" t="s">
        <v>433</v>
      </c>
      <c r="N4" s="7" t="s">
        <v>182</v>
      </c>
    </row>
    <row r="5" spans="2:14" ht="15.6" x14ac:dyDescent="0.3">
      <c r="B5" s="1">
        <v>2</v>
      </c>
      <c r="C5" s="10" t="s">
        <v>1403</v>
      </c>
      <c r="D5" s="2" t="s">
        <v>396</v>
      </c>
      <c r="E5" s="1" t="s">
        <v>406</v>
      </c>
      <c r="F5" s="4" t="s">
        <v>366</v>
      </c>
      <c r="G5" s="5">
        <v>3.5</v>
      </c>
      <c r="H5" s="5">
        <v>4</v>
      </c>
      <c r="I5" s="5">
        <v>1</v>
      </c>
      <c r="J5" s="6">
        <v>-6.883057</v>
      </c>
      <c r="K5" s="6">
        <v>111.267456</v>
      </c>
      <c r="L5" s="4" t="s">
        <v>385</v>
      </c>
      <c r="M5" s="4" t="s">
        <v>433</v>
      </c>
      <c r="N5" s="7" t="s">
        <v>182</v>
      </c>
    </row>
    <row r="6" spans="2:14" ht="15.6" x14ac:dyDescent="0.3">
      <c r="B6" s="1">
        <v>3</v>
      </c>
      <c r="C6" s="10">
        <v>181</v>
      </c>
      <c r="D6" s="2" t="s">
        <v>397</v>
      </c>
      <c r="E6" s="1" t="s">
        <v>407</v>
      </c>
      <c r="F6" s="4" t="s">
        <v>367</v>
      </c>
      <c r="G6" s="5">
        <v>20</v>
      </c>
      <c r="H6" s="5">
        <v>3.4</v>
      </c>
      <c r="I6" s="5">
        <v>3</v>
      </c>
      <c r="J6" s="6">
        <v>-6.8624260000000001</v>
      </c>
      <c r="K6" s="6">
        <v>111.258714</v>
      </c>
      <c r="L6" s="4" t="s">
        <v>385</v>
      </c>
      <c r="M6" s="4" t="s">
        <v>433</v>
      </c>
      <c r="N6" s="7" t="s">
        <v>183</v>
      </c>
    </row>
    <row r="7" spans="2:14" ht="15.6" x14ac:dyDescent="0.3">
      <c r="B7" s="1">
        <v>4</v>
      </c>
      <c r="C7" s="10">
        <v>181</v>
      </c>
      <c r="D7" s="2" t="s">
        <v>397</v>
      </c>
      <c r="E7" s="1" t="s">
        <v>408</v>
      </c>
      <c r="F7" s="4" t="s">
        <v>368</v>
      </c>
      <c r="G7" s="5">
        <v>4</v>
      </c>
      <c r="H7" s="5">
        <v>4</v>
      </c>
      <c r="I7" s="5">
        <v>1</v>
      </c>
      <c r="J7" s="6">
        <v>-6.8596919999999999</v>
      </c>
      <c r="K7" s="6">
        <v>111.254847</v>
      </c>
      <c r="L7" s="4" t="s">
        <v>385</v>
      </c>
      <c r="M7" s="4" t="s">
        <v>433</v>
      </c>
      <c r="N7" s="7" t="s">
        <v>182</v>
      </c>
    </row>
    <row r="8" spans="2:14" ht="15.6" x14ac:dyDescent="0.3">
      <c r="B8" s="1">
        <v>5</v>
      </c>
      <c r="C8" s="10" t="s">
        <v>1403</v>
      </c>
      <c r="D8" s="2" t="s">
        <v>396</v>
      </c>
      <c r="E8" s="1" t="s">
        <v>409</v>
      </c>
      <c r="F8" s="4" t="s">
        <v>369</v>
      </c>
      <c r="G8" s="5">
        <v>15</v>
      </c>
      <c r="H8" s="5">
        <v>4</v>
      </c>
      <c r="I8" s="5">
        <v>2</v>
      </c>
      <c r="J8" s="6">
        <v>-6.8945350000000003</v>
      </c>
      <c r="K8" s="6">
        <v>111.268882</v>
      </c>
      <c r="L8" s="4" t="s">
        <v>386</v>
      </c>
      <c r="M8" s="4" t="s">
        <v>433</v>
      </c>
      <c r="N8" s="7" t="s">
        <v>182</v>
      </c>
    </row>
    <row r="9" spans="2:14" ht="15.6" x14ac:dyDescent="0.3">
      <c r="B9" s="1">
        <v>6</v>
      </c>
      <c r="C9" s="10" t="s">
        <v>1403</v>
      </c>
      <c r="D9" s="2" t="s">
        <v>396</v>
      </c>
      <c r="E9" s="1" t="s">
        <v>410</v>
      </c>
      <c r="F9" s="4" t="s">
        <v>370</v>
      </c>
      <c r="G9" s="5">
        <v>10.199999999999999</v>
      </c>
      <c r="H9" s="5">
        <v>4</v>
      </c>
      <c r="I9" s="5">
        <v>1</v>
      </c>
      <c r="J9" s="6">
        <v>-6.8861840000000001</v>
      </c>
      <c r="K9" s="6">
        <v>111.268141</v>
      </c>
      <c r="L9" s="4" t="s">
        <v>386</v>
      </c>
      <c r="M9" s="4" t="s">
        <v>433</v>
      </c>
      <c r="N9" s="2" t="s">
        <v>182</v>
      </c>
    </row>
    <row r="10" spans="2:14" ht="15.6" x14ac:dyDescent="0.3">
      <c r="B10" s="1">
        <v>7</v>
      </c>
      <c r="C10" s="10">
        <v>152</v>
      </c>
      <c r="D10" s="2" t="s">
        <v>398</v>
      </c>
      <c r="E10" s="1" t="s">
        <v>411</v>
      </c>
      <c r="F10" s="4" t="s">
        <v>371</v>
      </c>
      <c r="G10" s="5">
        <v>4.7</v>
      </c>
      <c r="H10" s="5">
        <v>4</v>
      </c>
      <c r="I10" s="5">
        <v>1</v>
      </c>
      <c r="J10" s="6">
        <v>-6.9239280000000001</v>
      </c>
      <c r="K10" s="6">
        <v>111.307868</v>
      </c>
      <c r="L10" s="4" t="s">
        <v>387</v>
      </c>
      <c r="M10" s="4" t="s">
        <v>433</v>
      </c>
      <c r="N10" s="2" t="s">
        <v>182</v>
      </c>
    </row>
    <row r="11" spans="2:14" ht="15.6" x14ac:dyDescent="0.3">
      <c r="B11" s="1">
        <v>8</v>
      </c>
      <c r="C11" s="10">
        <v>152</v>
      </c>
      <c r="D11" s="2" t="s">
        <v>398</v>
      </c>
      <c r="E11" s="1" t="s">
        <v>412</v>
      </c>
      <c r="F11" s="4" t="s">
        <v>372</v>
      </c>
      <c r="G11" s="5">
        <v>3</v>
      </c>
      <c r="H11" s="5">
        <v>4.5</v>
      </c>
      <c r="I11" s="5">
        <v>1</v>
      </c>
      <c r="J11" s="6">
        <v>-6.9165340000000004</v>
      </c>
      <c r="K11" s="6">
        <v>111.31243600000001</v>
      </c>
      <c r="L11" s="4" t="s">
        <v>387</v>
      </c>
      <c r="M11" s="4" t="s">
        <v>433</v>
      </c>
      <c r="N11" s="2" t="s">
        <v>182</v>
      </c>
    </row>
    <row r="12" spans="2:14" ht="15.6" x14ac:dyDescent="0.3">
      <c r="B12" s="1">
        <v>9</v>
      </c>
      <c r="C12" s="10">
        <v>152</v>
      </c>
      <c r="D12" s="2" t="s">
        <v>398</v>
      </c>
      <c r="E12" s="1" t="s">
        <v>413</v>
      </c>
      <c r="F12" s="4" t="s">
        <v>373</v>
      </c>
      <c r="G12" s="5">
        <v>3.4</v>
      </c>
      <c r="H12" s="5">
        <v>3.4</v>
      </c>
      <c r="I12" s="5">
        <v>1</v>
      </c>
      <c r="J12" s="6">
        <v>-6.9148209999999999</v>
      </c>
      <c r="K12" s="6">
        <v>111.31275100000001</v>
      </c>
      <c r="L12" s="4" t="s">
        <v>387</v>
      </c>
      <c r="M12" s="4" t="s">
        <v>433</v>
      </c>
      <c r="N12" s="2" t="s">
        <v>182</v>
      </c>
    </row>
    <row r="13" spans="2:14" ht="15.6" x14ac:dyDescent="0.3">
      <c r="B13" s="1">
        <v>10</v>
      </c>
      <c r="C13" s="10">
        <v>152</v>
      </c>
      <c r="D13" s="2" t="s">
        <v>398</v>
      </c>
      <c r="E13" s="1" t="s">
        <v>414</v>
      </c>
      <c r="F13" s="4" t="s">
        <v>374</v>
      </c>
      <c r="G13" s="5">
        <v>12.2</v>
      </c>
      <c r="H13" s="5">
        <v>4</v>
      </c>
      <c r="I13" s="5">
        <v>1</v>
      </c>
      <c r="J13" s="6">
        <v>-6.9128080000000001</v>
      </c>
      <c r="K13" s="6">
        <v>111.31278500000001</v>
      </c>
      <c r="L13" s="4" t="s">
        <v>387</v>
      </c>
      <c r="M13" s="4" t="s">
        <v>433</v>
      </c>
      <c r="N13" s="2" t="s">
        <v>182</v>
      </c>
    </row>
    <row r="14" spans="2:14" ht="15.6" x14ac:dyDescent="0.3">
      <c r="B14" s="1">
        <v>11</v>
      </c>
      <c r="C14" s="10">
        <v>153</v>
      </c>
      <c r="D14" s="2" t="s">
        <v>399</v>
      </c>
      <c r="E14" s="1" t="s">
        <v>415</v>
      </c>
      <c r="F14" s="4" t="s">
        <v>375</v>
      </c>
      <c r="G14" s="5">
        <v>3</v>
      </c>
      <c r="H14" s="5">
        <v>4.0999999999999996</v>
      </c>
      <c r="I14" s="5">
        <v>1</v>
      </c>
      <c r="J14" s="6">
        <v>-6.9180219999999997</v>
      </c>
      <c r="K14" s="6">
        <v>111.301586</v>
      </c>
      <c r="L14" s="4" t="s">
        <v>387</v>
      </c>
      <c r="M14" s="4" t="s">
        <v>433</v>
      </c>
      <c r="N14" s="2" t="s">
        <v>182</v>
      </c>
    </row>
    <row r="15" spans="2:14" ht="15.6" x14ac:dyDescent="0.3">
      <c r="B15" s="1">
        <v>12</v>
      </c>
      <c r="C15" s="10" t="s">
        <v>1403</v>
      </c>
      <c r="D15" s="2" t="s">
        <v>396</v>
      </c>
      <c r="E15" s="1" t="s">
        <v>416</v>
      </c>
      <c r="F15" s="4" t="s">
        <v>376</v>
      </c>
      <c r="G15" s="5">
        <v>5.8</v>
      </c>
      <c r="H15" s="5">
        <v>3.6</v>
      </c>
      <c r="I15" s="5">
        <v>1</v>
      </c>
      <c r="J15" s="6">
        <v>-6.9243030000000001</v>
      </c>
      <c r="K15" s="6">
        <v>111.282054</v>
      </c>
      <c r="L15" s="4" t="s">
        <v>388</v>
      </c>
      <c r="M15" s="4" t="s">
        <v>433</v>
      </c>
      <c r="N15" s="2" t="s">
        <v>182</v>
      </c>
    </row>
    <row r="16" spans="2:14" ht="15.6" x14ac:dyDescent="0.3">
      <c r="B16" s="1">
        <v>13</v>
      </c>
      <c r="C16" s="10">
        <v>315</v>
      </c>
      <c r="D16" s="2" t="s">
        <v>400</v>
      </c>
      <c r="E16" s="1" t="s">
        <v>417</v>
      </c>
      <c r="F16" s="4" t="s">
        <v>377</v>
      </c>
      <c r="G16" s="5">
        <v>0</v>
      </c>
      <c r="H16" s="5">
        <v>0</v>
      </c>
      <c r="I16" s="5">
        <v>0</v>
      </c>
      <c r="J16" s="6">
        <v>-6.9143780000000001</v>
      </c>
      <c r="K16" s="6">
        <v>111.257542</v>
      </c>
      <c r="L16" s="4" t="s">
        <v>388</v>
      </c>
      <c r="M16" s="4" t="s">
        <v>433</v>
      </c>
      <c r="N16" s="2" t="s">
        <v>182</v>
      </c>
    </row>
    <row r="17" spans="2:14" ht="15.6" x14ac:dyDescent="0.3">
      <c r="B17" s="1">
        <v>14</v>
      </c>
      <c r="C17" s="10">
        <v>239</v>
      </c>
      <c r="D17" s="2" t="s">
        <v>401</v>
      </c>
      <c r="E17" s="1" t="s">
        <v>418</v>
      </c>
      <c r="F17" s="4" t="s">
        <v>378</v>
      </c>
      <c r="G17" s="5">
        <v>4</v>
      </c>
      <c r="H17" s="5">
        <v>3</v>
      </c>
      <c r="I17" s="5">
        <v>1</v>
      </c>
      <c r="J17" s="6">
        <v>-6.9250170000000004</v>
      </c>
      <c r="K17" s="6">
        <v>111.25409399999999</v>
      </c>
      <c r="L17" s="4" t="s">
        <v>388</v>
      </c>
      <c r="M17" s="4" t="s">
        <v>433</v>
      </c>
      <c r="N17" s="2" t="s">
        <v>182</v>
      </c>
    </row>
    <row r="18" spans="2:14" ht="15.6" x14ac:dyDescent="0.3">
      <c r="B18" s="1">
        <v>15</v>
      </c>
      <c r="C18" s="10">
        <v>153</v>
      </c>
      <c r="D18" s="2" t="s">
        <v>399</v>
      </c>
      <c r="E18" s="1" t="s">
        <v>419</v>
      </c>
      <c r="F18" s="4" t="s">
        <v>379</v>
      </c>
      <c r="G18" s="5">
        <v>3.3</v>
      </c>
      <c r="H18" s="5">
        <v>3.1</v>
      </c>
      <c r="I18" s="5">
        <v>1</v>
      </c>
      <c r="J18" s="6">
        <v>-6.920058</v>
      </c>
      <c r="K18" s="6">
        <v>111.291088</v>
      </c>
      <c r="L18" s="4" t="s">
        <v>389</v>
      </c>
      <c r="M18" s="4" t="s">
        <v>433</v>
      </c>
      <c r="N18" s="2" t="s">
        <v>182</v>
      </c>
    </row>
    <row r="19" spans="2:14" ht="15.6" x14ac:dyDescent="0.3">
      <c r="B19" s="1">
        <v>16</v>
      </c>
      <c r="C19" s="10">
        <v>153</v>
      </c>
      <c r="D19" s="2" t="s">
        <v>399</v>
      </c>
      <c r="E19" s="1" t="s">
        <v>420</v>
      </c>
      <c r="F19" s="4" t="s">
        <v>384</v>
      </c>
      <c r="G19" s="5">
        <v>4</v>
      </c>
      <c r="H19" s="5">
        <v>3</v>
      </c>
      <c r="I19" s="5">
        <v>3</v>
      </c>
      <c r="J19" s="6">
        <v>-6.9301019999999998</v>
      </c>
      <c r="K19" s="6">
        <v>111.288875</v>
      </c>
      <c r="L19" s="4" t="s">
        <v>389</v>
      </c>
      <c r="M19" s="4" t="s">
        <v>433</v>
      </c>
      <c r="N19" s="2" t="s">
        <v>183</v>
      </c>
    </row>
    <row r="20" spans="2:14" ht="15.6" x14ac:dyDescent="0.3">
      <c r="B20" s="1">
        <v>17</v>
      </c>
      <c r="C20" s="10">
        <v>129</v>
      </c>
      <c r="D20" s="2" t="s">
        <v>402</v>
      </c>
      <c r="E20" s="1" t="s">
        <v>421</v>
      </c>
      <c r="F20" s="4" t="s">
        <v>365</v>
      </c>
      <c r="G20" s="5">
        <v>6</v>
      </c>
      <c r="H20" s="5">
        <v>4</v>
      </c>
      <c r="I20" s="5">
        <v>1</v>
      </c>
      <c r="J20" s="6">
        <v>-6.9406949999999998</v>
      </c>
      <c r="K20" s="6">
        <v>111.337397</v>
      </c>
      <c r="L20" s="4" t="s">
        <v>129</v>
      </c>
      <c r="M20" s="4" t="s">
        <v>433</v>
      </c>
      <c r="N20" s="2" t="s">
        <v>182</v>
      </c>
    </row>
    <row r="21" spans="2:14" ht="15.6" x14ac:dyDescent="0.3">
      <c r="B21" s="1">
        <v>18</v>
      </c>
      <c r="C21" s="10">
        <v>129</v>
      </c>
      <c r="D21" s="2" t="s">
        <v>402</v>
      </c>
      <c r="E21" s="1" t="s">
        <v>422</v>
      </c>
      <c r="F21" s="4" t="s">
        <v>369</v>
      </c>
      <c r="G21" s="5">
        <v>9</v>
      </c>
      <c r="H21" s="5">
        <v>3</v>
      </c>
      <c r="I21" s="5">
        <v>1</v>
      </c>
      <c r="J21" s="6">
        <v>-6.9404709999999996</v>
      </c>
      <c r="K21" s="6">
        <v>111.327017</v>
      </c>
      <c r="L21" s="4" t="s">
        <v>129</v>
      </c>
      <c r="M21" s="4" t="s">
        <v>433</v>
      </c>
      <c r="N21" s="2" t="s">
        <v>182</v>
      </c>
    </row>
    <row r="22" spans="2:14" ht="15.6" x14ac:dyDescent="0.3">
      <c r="B22" s="1">
        <v>19</v>
      </c>
      <c r="C22" s="10">
        <v>129</v>
      </c>
      <c r="D22" s="2" t="s">
        <v>402</v>
      </c>
      <c r="E22" s="1" t="s">
        <v>423</v>
      </c>
      <c r="F22" s="4" t="s">
        <v>376</v>
      </c>
      <c r="G22" s="5">
        <v>25</v>
      </c>
      <c r="H22" s="5">
        <v>3</v>
      </c>
      <c r="I22" s="5">
        <v>2</v>
      </c>
      <c r="J22" s="6">
        <v>-6.9423459999999997</v>
      </c>
      <c r="K22" s="6">
        <v>111.32523500000001</v>
      </c>
      <c r="L22" s="4" t="s">
        <v>129</v>
      </c>
      <c r="M22" s="4" t="s">
        <v>433</v>
      </c>
      <c r="N22" s="2" t="s">
        <v>182</v>
      </c>
    </row>
    <row r="23" spans="2:14" ht="15.6" x14ac:dyDescent="0.3">
      <c r="B23" s="1">
        <v>20</v>
      </c>
      <c r="C23" s="10">
        <v>129</v>
      </c>
      <c r="D23" s="2" t="s">
        <v>402</v>
      </c>
      <c r="E23" s="1" t="s">
        <v>424</v>
      </c>
      <c r="F23" s="4" t="s">
        <v>380</v>
      </c>
      <c r="G23" s="5">
        <v>21</v>
      </c>
      <c r="H23" s="5">
        <v>3</v>
      </c>
      <c r="I23" s="5">
        <v>3</v>
      </c>
      <c r="J23" s="6">
        <v>-6.943422</v>
      </c>
      <c r="K23" s="6">
        <v>111.32013499999999</v>
      </c>
      <c r="L23" s="4" t="s">
        <v>390</v>
      </c>
      <c r="M23" s="4" t="s">
        <v>433</v>
      </c>
      <c r="N23" s="2" t="s">
        <v>183</v>
      </c>
    </row>
    <row r="24" spans="2:14" ht="15.6" x14ac:dyDescent="0.3">
      <c r="B24" s="1">
        <v>21</v>
      </c>
      <c r="C24" s="10">
        <v>239</v>
      </c>
      <c r="D24" s="2" t="s">
        <v>401</v>
      </c>
      <c r="E24" s="1" t="s">
        <v>425</v>
      </c>
      <c r="F24" s="4" t="s">
        <v>381</v>
      </c>
      <c r="G24" s="5">
        <v>12</v>
      </c>
      <c r="H24" s="5">
        <v>3.5</v>
      </c>
      <c r="I24" s="5">
        <v>2</v>
      </c>
      <c r="J24" s="6">
        <v>-6.935047</v>
      </c>
      <c r="K24" s="6">
        <v>111.258216</v>
      </c>
      <c r="L24" s="4" t="s">
        <v>391</v>
      </c>
      <c r="M24" s="4" t="s">
        <v>433</v>
      </c>
      <c r="N24" s="2" t="s">
        <v>182</v>
      </c>
    </row>
    <row r="25" spans="2:14" ht="15.6" x14ac:dyDescent="0.3">
      <c r="B25" s="1">
        <v>22</v>
      </c>
      <c r="C25" s="10" t="s">
        <v>1403</v>
      </c>
      <c r="D25" s="2" t="s">
        <v>396</v>
      </c>
      <c r="E25" s="1" t="s">
        <v>426</v>
      </c>
      <c r="F25" s="4" t="s">
        <v>380</v>
      </c>
      <c r="G25" s="5">
        <v>36.299999999999997</v>
      </c>
      <c r="H25" s="5">
        <v>4.0999999999999996</v>
      </c>
      <c r="I25" s="5">
        <v>3</v>
      </c>
      <c r="J25" s="6">
        <v>-6.937144</v>
      </c>
      <c r="K25" s="6">
        <v>111.290638</v>
      </c>
      <c r="L25" s="4" t="s">
        <v>392</v>
      </c>
      <c r="M25" s="4" t="s">
        <v>433</v>
      </c>
      <c r="N25" s="2" t="s">
        <v>183</v>
      </c>
    </row>
    <row r="26" spans="2:14" ht="15.6" x14ac:dyDescent="0.3">
      <c r="B26" s="1">
        <v>23</v>
      </c>
      <c r="C26" s="10">
        <v>154</v>
      </c>
      <c r="D26" s="2" t="s">
        <v>403</v>
      </c>
      <c r="E26" s="1" t="s">
        <v>427</v>
      </c>
      <c r="F26" s="4" t="s">
        <v>380</v>
      </c>
      <c r="G26" s="5">
        <v>3.1</v>
      </c>
      <c r="H26" s="5">
        <v>3.5</v>
      </c>
      <c r="I26" s="5">
        <v>1</v>
      </c>
      <c r="J26" s="6">
        <v>-6.9441480000000002</v>
      </c>
      <c r="K26" s="6">
        <v>111.293825</v>
      </c>
      <c r="L26" s="4" t="s">
        <v>392</v>
      </c>
      <c r="M26" s="4" t="s">
        <v>433</v>
      </c>
      <c r="N26" s="2" t="s">
        <v>182</v>
      </c>
    </row>
    <row r="27" spans="2:14" ht="15.6" x14ac:dyDescent="0.3">
      <c r="B27" s="1">
        <v>24</v>
      </c>
      <c r="C27" s="10">
        <v>154</v>
      </c>
      <c r="D27" s="2" t="s">
        <v>403</v>
      </c>
      <c r="E27" s="1" t="s">
        <v>428</v>
      </c>
      <c r="F27" s="4" t="s">
        <v>376</v>
      </c>
      <c r="G27" s="5">
        <v>14.5</v>
      </c>
      <c r="H27" s="5">
        <v>3</v>
      </c>
      <c r="I27" s="5">
        <v>1</v>
      </c>
      <c r="J27" s="6">
        <v>-6.9497260000000001</v>
      </c>
      <c r="K27" s="6">
        <v>111.293421</v>
      </c>
      <c r="L27" s="4" t="s">
        <v>392</v>
      </c>
      <c r="M27" s="4" t="s">
        <v>433</v>
      </c>
      <c r="N27" s="2" t="s">
        <v>182</v>
      </c>
    </row>
    <row r="28" spans="2:14" ht="15.6" x14ac:dyDescent="0.3">
      <c r="B28" s="1">
        <v>25</v>
      </c>
      <c r="C28" s="10">
        <v>254</v>
      </c>
      <c r="D28" s="2" t="s">
        <v>404</v>
      </c>
      <c r="E28" s="1" t="s">
        <v>429</v>
      </c>
      <c r="F28" s="4" t="s">
        <v>382</v>
      </c>
      <c r="G28" s="5">
        <v>20</v>
      </c>
      <c r="H28" s="5">
        <v>3.2</v>
      </c>
      <c r="I28" s="5">
        <v>2</v>
      </c>
      <c r="J28" s="6">
        <v>-6.959212</v>
      </c>
      <c r="K28" s="6">
        <v>111.325253</v>
      </c>
      <c r="L28" s="4" t="s">
        <v>393</v>
      </c>
      <c r="M28" s="4" t="s">
        <v>433</v>
      </c>
      <c r="N28" s="2" t="s">
        <v>182</v>
      </c>
    </row>
    <row r="29" spans="2:14" ht="15.6" x14ac:dyDescent="0.3">
      <c r="B29" s="1">
        <v>26</v>
      </c>
      <c r="C29" s="10">
        <v>254</v>
      </c>
      <c r="D29" s="2" t="s">
        <v>404</v>
      </c>
      <c r="E29" s="1" t="s">
        <v>430</v>
      </c>
      <c r="F29" s="4" t="s">
        <v>383</v>
      </c>
      <c r="G29" s="5">
        <v>18.3</v>
      </c>
      <c r="H29" s="5">
        <v>3.9</v>
      </c>
      <c r="I29" s="5">
        <v>2</v>
      </c>
      <c r="J29" s="6">
        <v>-6.960445</v>
      </c>
      <c r="K29" s="6">
        <v>111.321929</v>
      </c>
      <c r="L29" s="4" t="s">
        <v>393</v>
      </c>
      <c r="M29" s="4" t="s">
        <v>433</v>
      </c>
      <c r="N29" s="2" t="s">
        <v>182</v>
      </c>
    </row>
    <row r="30" spans="2:14" ht="15.6" x14ac:dyDescent="0.3">
      <c r="B30" s="1">
        <v>27</v>
      </c>
      <c r="C30" s="10">
        <v>154</v>
      </c>
      <c r="D30" s="2" t="s">
        <v>403</v>
      </c>
      <c r="E30" s="1" t="s">
        <v>431</v>
      </c>
      <c r="F30" s="4" t="s">
        <v>369</v>
      </c>
      <c r="G30" s="5">
        <v>11</v>
      </c>
      <c r="H30" s="5">
        <v>3</v>
      </c>
      <c r="I30" s="5">
        <v>1</v>
      </c>
      <c r="J30" s="6">
        <v>-6.9519190000000002</v>
      </c>
      <c r="K30" s="6">
        <v>111.29327600000001</v>
      </c>
      <c r="L30" s="4" t="s">
        <v>394</v>
      </c>
      <c r="M30" s="4" t="s">
        <v>433</v>
      </c>
      <c r="N30" s="2" t="s">
        <v>182</v>
      </c>
    </row>
    <row r="31" spans="2:14" ht="15.6" x14ac:dyDescent="0.3">
      <c r="B31" s="1">
        <v>28</v>
      </c>
      <c r="C31" s="10">
        <v>154</v>
      </c>
      <c r="D31" s="2" t="s">
        <v>403</v>
      </c>
      <c r="E31" s="1" t="s">
        <v>432</v>
      </c>
      <c r="F31" s="4" t="s">
        <v>370</v>
      </c>
      <c r="G31" s="5">
        <v>21</v>
      </c>
      <c r="H31" s="5">
        <v>3.7</v>
      </c>
      <c r="I31" s="5">
        <v>2</v>
      </c>
      <c r="J31" s="6">
        <v>-6.9891300000000003</v>
      </c>
      <c r="K31" s="6">
        <v>111.295633</v>
      </c>
      <c r="L31" s="4" t="s">
        <v>395</v>
      </c>
      <c r="M31" s="4" t="s">
        <v>433</v>
      </c>
      <c r="N31" s="2" t="s">
        <v>182</v>
      </c>
    </row>
    <row r="32" spans="2:14" ht="15.6" x14ac:dyDescent="0.3">
      <c r="B32" s="1"/>
      <c r="C32" s="3"/>
      <c r="D32" s="2"/>
      <c r="E32" s="1"/>
      <c r="F32" s="4"/>
      <c r="G32" s="5"/>
      <c r="H32" s="5"/>
      <c r="I32" s="5"/>
      <c r="J32" s="6"/>
      <c r="K32" s="6"/>
      <c r="L32" s="4"/>
      <c r="M32" s="4"/>
      <c r="N32" s="2"/>
    </row>
    <row r="33" spans="2:14" ht="15.6" x14ac:dyDescent="0.3">
      <c r="B33" s="1"/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/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/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/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/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/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/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/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2:N48"/>
  <sheetViews>
    <sheetView topLeftCell="A10" zoomScale="80" zoomScaleNormal="80" workbookViewId="0">
      <selection activeCell="B2" sqref="B2:N39"/>
    </sheetView>
  </sheetViews>
  <sheetFormatPr defaultRowHeight="14.4" x14ac:dyDescent="0.3"/>
  <cols>
    <col min="2" max="2" width="5.109375" customWidth="1"/>
    <col min="3" max="3" width="7.5546875" customWidth="1"/>
    <col min="4" max="4" width="32.88671875" customWidth="1"/>
    <col min="5" max="5" width="15.5546875" customWidth="1"/>
    <col min="6" max="6" width="25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1.109375" customWidth="1"/>
    <col min="13" max="13" width="16.1093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 t="s">
        <v>1390</v>
      </c>
      <c r="D4" s="2" t="s">
        <v>1063</v>
      </c>
      <c r="E4" s="1" t="s">
        <v>1162</v>
      </c>
      <c r="F4" s="4" t="s">
        <v>1115</v>
      </c>
      <c r="G4" s="5">
        <v>37.5</v>
      </c>
      <c r="H4" s="5">
        <v>4.5</v>
      </c>
      <c r="I4" s="5">
        <v>3</v>
      </c>
      <c r="J4" s="6">
        <v>-7.1748099999999999</v>
      </c>
      <c r="K4" s="6">
        <v>111.312932</v>
      </c>
      <c r="L4" s="4" t="s">
        <v>1142</v>
      </c>
      <c r="M4" s="4" t="s">
        <v>1198</v>
      </c>
      <c r="N4" s="7" t="s">
        <v>183</v>
      </c>
    </row>
    <row r="5" spans="2:14" ht="15.6" x14ac:dyDescent="0.3">
      <c r="B5" s="1">
        <v>2</v>
      </c>
      <c r="C5" s="10">
        <v>335</v>
      </c>
      <c r="D5" s="2" t="s">
        <v>1150</v>
      </c>
      <c r="E5" s="1" t="s">
        <v>1163</v>
      </c>
      <c r="F5" s="4" t="s">
        <v>1116</v>
      </c>
      <c r="G5" s="5">
        <v>30.6</v>
      </c>
      <c r="H5" s="5">
        <v>2.6</v>
      </c>
      <c r="I5" s="5">
        <v>3</v>
      </c>
      <c r="J5" s="6">
        <v>-7.1712610000000003</v>
      </c>
      <c r="K5" s="6">
        <v>111.313478</v>
      </c>
      <c r="L5" s="4" t="s">
        <v>1142</v>
      </c>
      <c r="M5" s="4" t="s">
        <v>1198</v>
      </c>
      <c r="N5" s="7" t="s">
        <v>183</v>
      </c>
    </row>
    <row r="6" spans="2:14" ht="15.6" x14ac:dyDescent="0.3">
      <c r="B6" s="1">
        <v>3</v>
      </c>
      <c r="C6" s="10" t="s">
        <v>1397</v>
      </c>
      <c r="D6" s="2" t="s">
        <v>836</v>
      </c>
      <c r="E6" s="1" t="s">
        <v>1164</v>
      </c>
      <c r="F6" s="4" t="s">
        <v>1117</v>
      </c>
      <c r="G6" s="5">
        <v>16.600000000000001</v>
      </c>
      <c r="H6" s="5">
        <v>4</v>
      </c>
      <c r="I6" s="5">
        <v>3</v>
      </c>
      <c r="J6" s="6">
        <v>-7.1808569999999996</v>
      </c>
      <c r="K6" s="6">
        <v>111.289675</v>
      </c>
      <c r="L6" s="4" t="s">
        <v>1143</v>
      </c>
      <c r="M6" s="4" t="s">
        <v>1198</v>
      </c>
      <c r="N6" s="7" t="s">
        <v>183</v>
      </c>
    </row>
    <row r="7" spans="2:14" ht="15.6" x14ac:dyDescent="0.3">
      <c r="B7" s="1">
        <v>4</v>
      </c>
      <c r="C7" s="10" t="s">
        <v>1397</v>
      </c>
      <c r="D7" s="2" t="s">
        <v>836</v>
      </c>
      <c r="E7" s="1" t="s">
        <v>1165</v>
      </c>
      <c r="F7" s="4" t="s">
        <v>1118</v>
      </c>
      <c r="G7" s="5">
        <v>5.3</v>
      </c>
      <c r="H7" s="5">
        <v>4</v>
      </c>
      <c r="I7" s="5">
        <v>7</v>
      </c>
      <c r="J7" s="6">
        <v>-7.1647720000000001</v>
      </c>
      <c r="K7" s="6">
        <v>111.289126</v>
      </c>
      <c r="L7" s="4" t="s">
        <v>1143</v>
      </c>
      <c r="M7" s="4" t="s">
        <v>1198</v>
      </c>
      <c r="N7" s="7" t="s">
        <v>183</v>
      </c>
    </row>
    <row r="8" spans="2:14" ht="15.6" x14ac:dyDescent="0.3">
      <c r="B8" s="1">
        <v>5</v>
      </c>
      <c r="C8" s="10">
        <v>335</v>
      </c>
      <c r="D8" s="2" t="s">
        <v>1150</v>
      </c>
      <c r="E8" s="1" t="s">
        <v>1166</v>
      </c>
      <c r="F8" s="4" t="s">
        <v>1119</v>
      </c>
      <c r="G8" s="5">
        <v>24.6</v>
      </c>
      <c r="H8" s="5">
        <v>3</v>
      </c>
      <c r="I8" s="5">
        <v>2</v>
      </c>
      <c r="J8" s="6">
        <v>-7.1765790000000003</v>
      </c>
      <c r="K8" s="6">
        <v>111.299031</v>
      </c>
      <c r="L8" s="4" t="s">
        <v>1143</v>
      </c>
      <c r="M8" s="4" t="s">
        <v>1198</v>
      </c>
      <c r="N8" s="7" t="s">
        <v>182</v>
      </c>
    </row>
    <row r="9" spans="2:14" ht="15.6" x14ac:dyDescent="0.3">
      <c r="B9" s="1">
        <v>6</v>
      </c>
      <c r="C9" s="10" t="s">
        <v>1423</v>
      </c>
      <c r="D9" s="2" t="s">
        <v>1151</v>
      </c>
      <c r="E9" s="1" t="s">
        <v>1167</v>
      </c>
      <c r="F9" s="4" t="s">
        <v>1117</v>
      </c>
      <c r="G9" s="5">
        <v>10</v>
      </c>
      <c r="H9" s="5">
        <v>4</v>
      </c>
      <c r="I9" s="5">
        <v>1</v>
      </c>
      <c r="J9" s="6">
        <v>-7.1848720000000004</v>
      </c>
      <c r="K9" s="6">
        <v>111.28903</v>
      </c>
      <c r="L9" s="4" t="s">
        <v>1143</v>
      </c>
      <c r="M9" s="4" t="s">
        <v>1198</v>
      </c>
      <c r="N9" s="2" t="s">
        <v>182</v>
      </c>
    </row>
    <row r="10" spans="2:14" ht="30.6" x14ac:dyDescent="0.3">
      <c r="B10" s="1">
        <v>7</v>
      </c>
      <c r="C10" s="10">
        <v>325</v>
      </c>
      <c r="D10" s="8" t="s">
        <v>1152</v>
      </c>
      <c r="E10" s="1" t="s">
        <v>1168</v>
      </c>
      <c r="F10" s="4" t="s">
        <v>1120</v>
      </c>
      <c r="G10" s="5">
        <v>5</v>
      </c>
      <c r="H10" s="5">
        <v>6</v>
      </c>
      <c r="I10" s="5">
        <v>1</v>
      </c>
      <c r="J10" s="6">
        <v>-7.1725070000000004</v>
      </c>
      <c r="K10" s="6">
        <v>111.249837</v>
      </c>
      <c r="L10" s="4" t="s">
        <v>1144</v>
      </c>
      <c r="M10" s="4" t="s">
        <v>1198</v>
      </c>
      <c r="N10" s="4" t="s">
        <v>182</v>
      </c>
    </row>
    <row r="11" spans="2:14" ht="15.6" x14ac:dyDescent="0.3">
      <c r="B11" s="1">
        <v>8</v>
      </c>
      <c r="C11" s="10">
        <v>255</v>
      </c>
      <c r="D11" s="9" t="s">
        <v>1153</v>
      </c>
      <c r="E11" s="1" t="s">
        <v>1169</v>
      </c>
      <c r="F11" s="4" t="s">
        <v>1121</v>
      </c>
      <c r="G11" s="5">
        <v>12</v>
      </c>
      <c r="H11" s="5">
        <v>2.5</v>
      </c>
      <c r="I11" s="5">
        <v>1</v>
      </c>
      <c r="J11" s="6">
        <v>-7.198455</v>
      </c>
      <c r="K11" s="6">
        <v>111.267077</v>
      </c>
      <c r="L11" s="4" t="s">
        <v>1145</v>
      </c>
      <c r="M11" s="4" t="s">
        <v>1198</v>
      </c>
      <c r="N11" s="2" t="s">
        <v>182</v>
      </c>
    </row>
    <row r="12" spans="2:14" ht="15.6" x14ac:dyDescent="0.3">
      <c r="B12" s="1">
        <v>9</v>
      </c>
      <c r="C12" s="10">
        <v>255</v>
      </c>
      <c r="D12" s="2" t="s">
        <v>1153</v>
      </c>
      <c r="E12" s="1" t="s">
        <v>1170</v>
      </c>
      <c r="F12" s="4" t="s">
        <v>1122</v>
      </c>
      <c r="G12" s="5">
        <v>7.1</v>
      </c>
      <c r="H12" s="5">
        <v>2.9</v>
      </c>
      <c r="I12" s="5">
        <v>1</v>
      </c>
      <c r="J12" s="6">
        <v>-7.1965709999999996</v>
      </c>
      <c r="K12" s="6">
        <v>111.256856</v>
      </c>
      <c r="L12" s="4" t="s">
        <v>1145</v>
      </c>
      <c r="M12" s="4" t="s">
        <v>1198</v>
      </c>
      <c r="N12" s="2" t="s">
        <v>182</v>
      </c>
    </row>
    <row r="13" spans="2:14" ht="15.6" x14ac:dyDescent="0.3">
      <c r="B13" s="1">
        <v>10</v>
      </c>
      <c r="C13" s="10">
        <v>255</v>
      </c>
      <c r="D13" s="8" t="s">
        <v>1153</v>
      </c>
      <c r="E13" s="1" t="s">
        <v>1171</v>
      </c>
      <c r="F13" s="4" t="s">
        <v>1123</v>
      </c>
      <c r="G13" s="5">
        <v>5</v>
      </c>
      <c r="H13" s="5">
        <v>2.9</v>
      </c>
      <c r="I13" s="5">
        <v>1</v>
      </c>
      <c r="J13" s="6">
        <v>-7.1966270000000003</v>
      </c>
      <c r="K13" s="6">
        <v>111.25585100000001</v>
      </c>
      <c r="L13" s="4" t="s">
        <v>1145</v>
      </c>
      <c r="M13" s="4" t="s">
        <v>1198</v>
      </c>
      <c r="N13" s="2" t="s">
        <v>182</v>
      </c>
    </row>
    <row r="14" spans="2:14" ht="15.6" x14ac:dyDescent="0.3">
      <c r="B14" s="1">
        <v>11</v>
      </c>
      <c r="C14" s="10">
        <v>255</v>
      </c>
      <c r="D14" s="2" t="s">
        <v>1153</v>
      </c>
      <c r="E14" s="1" t="s">
        <v>1172</v>
      </c>
      <c r="F14" s="4" t="s">
        <v>1124</v>
      </c>
      <c r="G14" s="5">
        <v>37</v>
      </c>
      <c r="H14" s="5">
        <v>3.1</v>
      </c>
      <c r="I14" s="5">
        <v>3</v>
      </c>
      <c r="J14" s="6">
        <v>-7.1968610000000002</v>
      </c>
      <c r="K14" s="6">
        <v>111.25339700000001</v>
      </c>
      <c r="L14" s="4" t="s">
        <v>1145</v>
      </c>
      <c r="M14" s="4" t="s">
        <v>1198</v>
      </c>
      <c r="N14" s="2" t="s">
        <v>183</v>
      </c>
    </row>
    <row r="15" spans="2:14" ht="15.6" x14ac:dyDescent="0.3">
      <c r="B15" s="1">
        <v>12</v>
      </c>
      <c r="C15" s="10">
        <v>248</v>
      </c>
      <c r="D15" s="2" t="s">
        <v>1154</v>
      </c>
      <c r="E15" s="1" t="s">
        <v>1173</v>
      </c>
      <c r="F15" s="4" t="s">
        <v>1123</v>
      </c>
      <c r="G15" s="5">
        <v>61.8</v>
      </c>
      <c r="H15" s="5">
        <v>3</v>
      </c>
      <c r="I15" s="5">
        <v>5</v>
      </c>
      <c r="J15" s="6">
        <v>-7.1966869999999998</v>
      </c>
      <c r="K15" s="6">
        <v>111.312135</v>
      </c>
      <c r="L15" s="4" t="s">
        <v>494</v>
      </c>
      <c r="M15" s="4" t="s">
        <v>1198</v>
      </c>
      <c r="N15" s="2" t="s">
        <v>183</v>
      </c>
    </row>
    <row r="16" spans="2:14" ht="15.6" x14ac:dyDescent="0.3">
      <c r="B16" s="1">
        <v>13</v>
      </c>
      <c r="C16" s="10">
        <v>248</v>
      </c>
      <c r="D16" s="8" t="s">
        <v>1154</v>
      </c>
      <c r="E16" s="1" t="s">
        <v>1174</v>
      </c>
      <c r="F16" s="4" t="s">
        <v>1121</v>
      </c>
      <c r="G16" s="5">
        <v>6.2</v>
      </c>
      <c r="H16" s="5">
        <v>3.4</v>
      </c>
      <c r="I16" s="5">
        <v>1</v>
      </c>
      <c r="J16" s="6">
        <v>-7.197749</v>
      </c>
      <c r="K16" s="6">
        <v>111.30499</v>
      </c>
      <c r="L16" s="4" t="s">
        <v>1146</v>
      </c>
      <c r="M16" s="4" t="s">
        <v>1198</v>
      </c>
      <c r="N16" s="2" t="s">
        <v>182</v>
      </c>
    </row>
    <row r="17" spans="2:14" ht="15.6" x14ac:dyDescent="0.3">
      <c r="B17" s="1">
        <v>14</v>
      </c>
      <c r="C17" s="10">
        <v>248</v>
      </c>
      <c r="D17" s="8" t="s">
        <v>1154</v>
      </c>
      <c r="E17" s="1" t="s">
        <v>1175</v>
      </c>
      <c r="F17" s="4" t="s">
        <v>1125</v>
      </c>
      <c r="G17" s="5">
        <v>14.7</v>
      </c>
      <c r="H17" s="5">
        <v>2.7</v>
      </c>
      <c r="I17" s="5">
        <v>3</v>
      </c>
      <c r="J17" s="6">
        <v>-7.204669</v>
      </c>
      <c r="K17" s="6">
        <v>111.287932</v>
      </c>
      <c r="L17" s="4" t="s">
        <v>1146</v>
      </c>
      <c r="M17" s="4" t="s">
        <v>1198</v>
      </c>
      <c r="N17" s="2" t="s">
        <v>183</v>
      </c>
    </row>
    <row r="18" spans="2:14" ht="15.6" x14ac:dyDescent="0.3">
      <c r="B18" s="1">
        <v>15</v>
      </c>
      <c r="C18" s="10" t="s">
        <v>1424</v>
      </c>
      <c r="D18" s="8" t="s">
        <v>1155</v>
      </c>
      <c r="E18" s="1" t="s">
        <v>1176</v>
      </c>
      <c r="F18" s="4" t="s">
        <v>1125</v>
      </c>
      <c r="G18" s="5">
        <v>70.8</v>
      </c>
      <c r="H18" s="5">
        <v>4.2</v>
      </c>
      <c r="I18" s="5">
        <v>7</v>
      </c>
      <c r="J18" s="6">
        <v>-7.2030789999999998</v>
      </c>
      <c r="K18" s="6">
        <v>111.28445600000001</v>
      </c>
      <c r="L18" s="4" t="s">
        <v>1146</v>
      </c>
      <c r="M18" s="4" t="s">
        <v>1198</v>
      </c>
      <c r="N18" s="2" t="s">
        <v>183</v>
      </c>
    </row>
    <row r="19" spans="2:14" ht="15.6" x14ac:dyDescent="0.3">
      <c r="B19" s="1">
        <v>16</v>
      </c>
      <c r="C19" s="10">
        <v>255</v>
      </c>
      <c r="D19" s="9" t="s">
        <v>1153</v>
      </c>
      <c r="E19" s="1" t="s">
        <v>1177</v>
      </c>
      <c r="F19" s="4" t="s">
        <v>1125</v>
      </c>
      <c r="G19" s="5">
        <v>11</v>
      </c>
      <c r="H19" s="5">
        <v>4</v>
      </c>
      <c r="I19" s="5">
        <v>1</v>
      </c>
      <c r="J19" s="6">
        <v>-7.2010889999999996</v>
      </c>
      <c r="K19" s="6">
        <v>111.27896200000001</v>
      </c>
      <c r="L19" s="4" t="s">
        <v>1146</v>
      </c>
      <c r="M19" s="4" t="s">
        <v>1198</v>
      </c>
      <c r="N19" s="2" t="s">
        <v>182</v>
      </c>
    </row>
    <row r="20" spans="2:14" ht="15.6" x14ac:dyDescent="0.3">
      <c r="B20" s="1">
        <v>17</v>
      </c>
      <c r="C20" s="10">
        <v>248</v>
      </c>
      <c r="D20" s="9" t="s">
        <v>1154</v>
      </c>
      <c r="E20" s="1" t="s">
        <v>1178</v>
      </c>
      <c r="F20" s="4" t="s">
        <v>1122</v>
      </c>
      <c r="G20" s="5">
        <v>3.6</v>
      </c>
      <c r="H20" s="5">
        <v>3.4</v>
      </c>
      <c r="I20" s="5">
        <v>1</v>
      </c>
      <c r="J20" s="6">
        <v>-7.1972230000000001</v>
      </c>
      <c r="K20" s="6">
        <v>111.307474</v>
      </c>
      <c r="L20" s="4" t="s">
        <v>1147</v>
      </c>
      <c r="M20" s="4" t="s">
        <v>1198</v>
      </c>
      <c r="N20" s="2" t="s">
        <v>182</v>
      </c>
    </row>
    <row r="21" spans="2:14" ht="15.6" x14ac:dyDescent="0.3">
      <c r="B21" s="1">
        <v>18</v>
      </c>
      <c r="C21" s="10" t="s">
        <v>1424</v>
      </c>
      <c r="D21" s="9" t="s">
        <v>1155</v>
      </c>
      <c r="E21" s="1" t="s">
        <v>1179</v>
      </c>
      <c r="F21" s="4" t="s">
        <v>1121</v>
      </c>
      <c r="G21" s="5">
        <v>4.7</v>
      </c>
      <c r="H21" s="5">
        <v>7.4</v>
      </c>
      <c r="I21" s="5">
        <v>1</v>
      </c>
      <c r="J21" s="6">
        <v>-7.2214479999999996</v>
      </c>
      <c r="K21" s="6">
        <v>111.29211599999999</v>
      </c>
      <c r="L21" s="4" t="s">
        <v>1147</v>
      </c>
      <c r="M21" s="4" t="s">
        <v>1198</v>
      </c>
      <c r="N21" s="2" t="s">
        <v>182</v>
      </c>
    </row>
    <row r="22" spans="2:14" ht="15.6" x14ac:dyDescent="0.3">
      <c r="B22" s="1">
        <v>19</v>
      </c>
      <c r="C22" s="10" t="s">
        <v>1425</v>
      </c>
      <c r="D22" s="2" t="s">
        <v>1156</v>
      </c>
      <c r="E22" s="1" t="s">
        <v>1180</v>
      </c>
      <c r="F22" s="4" t="s">
        <v>1126</v>
      </c>
      <c r="G22" s="5">
        <v>16</v>
      </c>
      <c r="H22" s="5">
        <v>4.5</v>
      </c>
      <c r="I22" s="5">
        <v>1</v>
      </c>
      <c r="J22" s="6">
        <v>-7.2230920000000003</v>
      </c>
      <c r="K22" s="6">
        <v>111.292686</v>
      </c>
      <c r="L22" s="4" t="s">
        <v>1147</v>
      </c>
      <c r="M22" s="4" t="s">
        <v>1198</v>
      </c>
      <c r="N22" s="2" t="s">
        <v>182</v>
      </c>
    </row>
    <row r="23" spans="2:14" ht="15.6" x14ac:dyDescent="0.3">
      <c r="B23" s="1">
        <v>20</v>
      </c>
      <c r="C23" s="10" t="s">
        <v>1425</v>
      </c>
      <c r="D23" s="2" t="s">
        <v>1156</v>
      </c>
      <c r="E23" s="1" t="s">
        <v>1181</v>
      </c>
      <c r="F23" s="4" t="s">
        <v>1127</v>
      </c>
      <c r="G23" s="5">
        <v>10.5</v>
      </c>
      <c r="H23" s="5">
        <v>4</v>
      </c>
      <c r="I23" s="5">
        <v>1</v>
      </c>
      <c r="J23" s="6">
        <v>-7.2292550000000002</v>
      </c>
      <c r="K23" s="6">
        <v>111.292202</v>
      </c>
      <c r="L23" s="4" t="s">
        <v>1147</v>
      </c>
      <c r="M23" s="4" t="s">
        <v>1198</v>
      </c>
      <c r="N23" s="2" t="s">
        <v>182</v>
      </c>
    </row>
    <row r="24" spans="2:14" ht="15.6" x14ac:dyDescent="0.3">
      <c r="B24" s="1">
        <v>21</v>
      </c>
      <c r="C24" s="10" t="s">
        <v>1426</v>
      </c>
      <c r="D24" s="2" t="s">
        <v>1157</v>
      </c>
      <c r="E24" s="1" t="s">
        <v>1182</v>
      </c>
      <c r="F24" s="4" t="s">
        <v>1128</v>
      </c>
      <c r="G24" s="5">
        <v>6.2</v>
      </c>
      <c r="H24" s="5">
        <v>5.9</v>
      </c>
      <c r="I24" s="5">
        <v>1</v>
      </c>
      <c r="J24" s="6">
        <v>-7.2326119999999996</v>
      </c>
      <c r="K24" s="6">
        <v>111.29025799999999</v>
      </c>
      <c r="L24" s="4" t="s">
        <v>1147</v>
      </c>
      <c r="M24" s="4" t="s">
        <v>1198</v>
      </c>
      <c r="N24" s="2" t="s">
        <v>182</v>
      </c>
    </row>
    <row r="25" spans="2:14" ht="15.6" x14ac:dyDescent="0.3">
      <c r="B25" s="1">
        <v>22</v>
      </c>
      <c r="C25" s="10" t="s">
        <v>1426</v>
      </c>
      <c r="D25" s="9" t="s">
        <v>1157</v>
      </c>
      <c r="E25" s="1" t="s">
        <v>1183</v>
      </c>
      <c r="F25" s="4" t="s">
        <v>1129</v>
      </c>
      <c r="G25" s="5">
        <v>25.4</v>
      </c>
      <c r="H25" s="5">
        <v>4.45</v>
      </c>
      <c r="I25" s="5">
        <v>2</v>
      </c>
      <c r="J25" s="6">
        <v>-7.2328359999999998</v>
      </c>
      <c r="K25" s="6">
        <v>111.288088</v>
      </c>
      <c r="L25" s="4" t="s">
        <v>1147</v>
      </c>
      <c r="M25" s="4" t="s">
        <v>1198</v>
      </c>
      <c r="N25" s="2" t="s">
        <v>182</v>
      </c>
    </row>
    <row r="26" spans="2:14" ht="15.6" x14ac:dyDescent="0.3">
      <c r="B26" s="1">
        <v>23</v>
      </c>
      <c r="C26" s="10">
        <v>290</v>
      </c>
      <c r="D26" s="2" t="s">
        <v>1158</v>
      </c>
      <c r="E26" s="1" t="s">
        <v>1184</v>
      </c>
      <c r="F26" s="4" t="s">
        <v>1130</v>
      </c>
      <c r="G26" s="5">
        <v>18.5</v>
      </c>
      <c r="H26" s="5">
        <v>4.8</v>
      </c>
      <c r="I26" s="5">
        <v>2</v>
      </c>
      <c r="J26" s="6">
        <v>-7.2573660000000002</v>
      </c>
      <c r="K26" s="6">
        <v>111.33117799999999</v>
      </c>
      <c r="L26" s="4" t="s">
        <v>1148</v>
      </c>
      <c r="M26" s="4" t="s">
        <v>1198</v>
      </c>
      <c r="N26" s="2" t="s">
        <v>182</v>
      </c>
    </row>
    <row r="27" spans="2:14" ht="15.6" x14ac:dyDescent="0.3">
      <c r="B27" s="1">
        <v>24</v>
      </c>
      <c r="C27" s="10">
        <v>329</v>
      </c>
      <c r="D27" s="2" t="s">
        <v>1067</v>
      </c>
      <c r="E27" s="1" t="s">
        <v>1185</v>
      </c>
      <c r="F27" s="4" t="s">
        <v>1131</v>
      </c>
      <c r="G27" s="5">
        <v>23.3</v>
      </c>
      <c r="H27" s="5">
        <v>4</v>
      </c>
      <c r="I27" s="5">
        <v>4</v>
      </c>
      <c r="J27" s="6">
        <v>-7.257155</v>
      </c>
      <c r="K27" s="6">
        <v>111.347779</v>
      </c>
      <c r="L27" s="4" t="s">
        <v>1148</v>
      </c>
      <c r="M27" s="4" t="s">
        <v>1198</v>
      </c>
      <c r="N27" s="2" t="s">
        <v>183</v>
      </c>
    </row>
    <row r="28" spans="2:14" ht="15.6" x14ac:dyDescent="0.3">
      <c r="B28" s="1">
        <v>25</v>
      </c>
      <c r="C28" s="10">
        <v>183</v>
      </c>
      <c r="D28" s="2" t="s">
        <v>1159</v>
      </c>
      <c r="E28" s="1" t="s">
        <v>1186</v>
      </c>
      <c r="F28" s="4" t="s">
        <v>1132</v>
      </c>
      <c r="G28" s="5">
        <v>12</v>
      </c>
      <c r="H28" s="5">
        <v>2.8</v>
      </c>
      <c r="I28" s="5">
        <v>1</v>
      </c>
      <c r="J28" s="6">
        <v>-7.2435780000000003</v>
      </c>
      <c r="K28" s="6">
        <v>111.332739</v>
      </c>
      <c r="L28" s="4" t="s">
        <v>1148</v>
      </c>
      <c r="M28" s="4" t="s">
        <v>1198</v>
      </c>
      <c r="N28" s="2" t="s">
        <v>182</v>
      </c>
    </row>
    <row r="29" spans="2:14" ht="15.6" x14ac:dyDescent="0.3">
      <c r="B29" s="1">
        <v>26</v>
      </c>
      <c r="C29" s="10">
        <v>183</v>
      </c>
      <c r="D29" s="2" t="s">
        <v>1159</v>
      </c>
      <c r="E29" s="1" t="s">
        <v>1187</v>
      </c>
      <c r="F29" s="4" t="s">
        <v>1133</v>
      </c>
      <c r="G29" s="5">
        <v>24</v>
      </c>
      <c r="H29" s="5">
        <v>4</v>
      </c>
      <c r="I29" s="5">
        <v>2</v>
      </c>
      <c r="J29" s="6">
        <v>-7.2350729999999999</v>
      </c>
      <c r="K29" s="6">
        <v>111.330529</v>
      </c>
      <c r="L29" s="4" t="s">
        <v>1148</v>
      </c>
      <c r="M29" s="4" t="s">
        <v>1198</v>
      </c>
      <c r="N29" s="2" t="s">
        <v>182</v>
      </c>
    </row>
    <row r="30" spans="2:14" ht="15.6" x14ac:dyDescent="0.3">
      <c r="B30" s="1">
        <v>27</v>
      </c>
      <c r="C30" s="10" t="s">
        <v>1426</v>
      </c>
      <c r="D30" s="2" t="s">
        <v>1157</v>
      </c>
      <c r="E30" s="1" t="s">
        <v>1188</v>
      </c>
      <c r="F30" s="4" t="s">
        <v>1134</v>
      </c>
      <c r="G30" s="5">
        <v>9.5</v>
      </c>
      <c r="H30" s="5">
        <v>4</v>
      </c>
      <c r="I30" s="5">
        <v>1</v>
      </c>
      <c r="J30" s="6">
        <v>-7.2704409999999999</v>
      </c>
      <c r="K30" s="6">
        <v>111.26844800000001</v>
      </c>
      <c r="L30" s="4" t="s">
        <v>1149</v>
      </c>
      <c r="M30" s="4" t="s">
        <v>1198</v>
      </c>
      <c r="N30" s="2" t="s">
        <v>182</v>
      </c>
    </row>
    <row r="31" spans="2:14" ht="15.6" x14ac:dyDescent="0.3">
      <c r="B31" s="1">
        <v>28</v>
      </c>
      <c r="C31" s="10" t="s">
        <v>1426</v>
      </c>
      <c r="D31" s="2" t="s">
        <v>1157</v>
      </c>
      <c r="E31" s="1" t="s">
        <v>1189</v>
      </c>
      <c r="F31" s="4" t="s">
        <v>1135</v>
      </c>
      <c r="G31" s="5">
        <v>24</v>
      </c>
      <c r="H31" s="5">
        <v>3</v>
      </c>
      <c r="I31" s="5">
        <v>2</v>
      </c>
      <c r="J31" s="6">
        <v>-7.2865710000000004</v>
      </c>
      <c r="K31" s="6">
        <v>111.261751</v>
      </c>
      <c r="L31" s="4" t="s">
        <v>1149</v>
      </c>
      <c r="M31" s="4" t="s">
        <v>1198</v>
      </c>
      <c r="N31" s="2" t="s">
        <v>182</v>
      </c>
    </row>
    <row r="32" spans="2:14" ht="15.6" x14ac:dyDescent="0.3">
      <c r="B32" s="1">
        <v>29</v>
      </c>
      <c r="C32" s="11" t="s">
        <v>1426</v>
      </c>
      <c r="D32" s="2" t="s">
        <v>1157</v>
      </c>
      <c r="E32" s="1" t="s">
        <v>1190</v>
      </c>
      <c r="F32" s="4" t="s">
        <v>1136</v>
      </c>
      <c r="G32" s="5">
        <v>12</v>
      </c>
      <c r="H32" s="5">
        <v>3</v>
      </c>
      <c r="I32" s="5">
        <v>1</v>
      </c>
      <c r="J32" s="6">
        <v>-7.285882</v>
      </c>
      <c r="K32" s="6">
        <v>111.259064</v>
      </c>
      <c r="L32" s="4" t="s">
        <v>1149</v>
      </c>
      <c r="M32" s="4" t="s">
        <v>1198</v>
      </c>
      <c r="N32" s="2" t="s">
        <v>182</v>
      </c>
    </row>
    <row r="33" spans="2:14" ht="15.6" x14ac:dyDescent="0.3">
      <c r="B33" s="1">
        <v>30</v>
      </c>
      <c r="C33" s="11">
        <v>293</v>
      </c>
      <c r="D33" s="2" t="s">
        <v>1160</v>
      </c>
      <c r="E33" s="1" t="s">
        <v>1191</v>
      </c>
      <c r="F33" s="4" t="s">
        <v>1137</v>
      </c>
      <c r="G33" s="5">
        <v>12</v>
      </c>
      <c r="H33" s="5">
        <v>3.6</v>
      </c>
      <c r="I33" s="5">
        <v>1</v>
      </c>
      <c r="J33" s="6">
        <v>-7.2857390000000004</v>
      </c>
      <c r="K33" s="6">
        <v>111.273475</v>
      </c>
      <c r="L33" s="4" t="s">
        <v>1149</v>
      </c>
      <c r="M33" s="4" t="s">
        <v>1198</v>
      </c>
      <c r="N33" s="2" t="s">
        <v>182</v>
      </c>
    </row>
    <row r="34" spans="2:14" ht="15.6" x14ac:dyDescent="0.3">
      <c r="B34" s="1">
        <v>31</v>
      </c>
      <c r="C34" s="11">
        <v>289</v>
      </c>
      <c r="D34" s="2" t="s">
        <v>1161</v>
      </c>
      <c r="E34" s="1" t="s">
        <v>1192</v>
      </c>
      <c r="F34" s="4" t="s">
        <v>1138</v>
      </c>
      <c r="G34" s="5">
        <v>7</v>
      </c>
      <c r="H34" s="5">
        <v>3.2</v>
      </c>
      <c r="I34" s="5">
        <v>1</v>
      </c>
      <c r="J34" s="6">
        <v>-7.3023499999999997</v>
      </c>
      <c r="K34" s="6">
        <v>111.342037</v>
      </c>
      <c r="L34" s="4" t="s">
        <v>130</v>
      </c>
      <c r="M34" s="4" t="s">
        <v>1198</v>
      </c>
      <c r="N34" s="2" t="s">
        <v>182</v>
      </c>
    </row>
    <row r="35" spans="2:14" ht="15.6" x14ac:dyDescent="0.3">
      <c r="B35" s="1">
        <v>32</v>
      </c>
      <c r="C35" s="11">
        <v>290</v>
      </c>
      <c r="D35" s="2" t="s">
        <v>1158</v>
      </c>
      <c r="E35" s="1" t="s">
        <v>1193</v>
      </c>
      <c r="F35" s="4" t="s">
        <v>1139</v>
      </c>
      <c r="G35" s="5">
        <v>13</v>
      </c>
      <c r="H35" s="5">
        <v>4.5</v>
      </c>
      <c r="I35" s="5">
        <v>1</v>
      </c>
      <c r="J35" s="6">
        <v>-7.2630350000000004</v>
      </c>
      <c r="K35" s="6">
        <v>111.33112300000001</v>
      </c>
      <c r="L35" s="4" t="s">
        <v>130</v>
      </c>
      <c r="M35" s="4" t="s">
        <v>1198</v>
      </c>
      <c r="N35" s="2" t="s">
        <v>182</v>
      </c>
    </row>
    <row r="36" spans="2:14" ht="15.6" x14ac:dyDescent="0.3">
      <c r="B36" s="1">
        <v>33</v>
      </c>
      <c r="C36" s="11">
        <v>293</v>
      </c>
      <c r="D36" s="2" t="s">
        <v>1160</v>
      </c>
      <c r="E36" s="1" t="s">
        <v>1194</v>
      </c>
      <c r="F36" s="4" t="s">
        <v>1140</v>
      </c>
      <c r="G36" s="5">
        <v>6</v>
      </c>
      <c r="H36" s="5">
        <v>2.7</v>
      </c>
      <c r="I36" s="5">
        <v>1</v>
      </c>
      <c r="J36" s="6">
        <v>-7.2852189999999997</v>
      </c>
      <c r="K36" s="6">
        <v>111.27874300000001</v>
      </c>
      <c r="L36" s="4" t="s">
        <v>130</v>
      </c>
      <c r="M36" s="4" t="s">
        <v>1198</v>
      </c>
      <c r="N36" s="2" t="s">
        <v>182</v>
      </c>
    </row>
    <row r="37" spans="2:14" ht="15.6" x14ac:dyDescent="0.3">
      <c r="B37" s="1">
        <v>34</v>
      </c>
      <c r="C37" s="11">
        <v>293</v>
      </c>
      <c r="D37" s="2" t="s">
        <v>1160</v>
      </c>
      <c r="E37" s="1" t="s">
        <v>1195</v>
      </c>
      <c r="F37" s="4" t="s">
        <v>1130</v>
      </c>
      <c r="G37" s="5">
        <v>39.299999999999997</v>
      </c>
      <c r="H37" s="5">
        <v>2.6</v>
      </c>
      <c r="I37" s="5">
        <v>4</v>
      </c>
      <c r="J37" s="6">
        <v>-7.2872700000000004</v>
      </c>
      <c r="K37" s="6">
        <v>111.300421</v>
      </c>
      <c r="L37" s="4" t="s">
        <v>130</v>
      </c>
      <c r="M37" s="4" t="s">
        <v>1198</v>
      </c>
      <c r="N37" s="2" t="s">
        <v>183</v>
      </c>
    </row>
    <row r="38" spans="2:14" ht="15.6" x14ac:dyDescent="0.3">
      <c r="B38" s="1">
        <v>35</v>
      </c>
      <c r="C38" s="11">
        <v>293</v>
      </c>
      <c r="D38" s="2" t="s">
        <v>1160</v>
      </c>
      <c r="E38" s="1" t="s">
        <v>1196</v>
      </c>
      <c r="F38" s="4" t="s">
        <v>1139</v>
      </c>
      <c r="G38" s="5">
        <v>7.8</v>
      </c>
      <c r="H38" s="5">
        <v>4.2</v>
      </c>
      <c r="I38" s="5">
        <v>1</v>
      </c>
      <c r="J38" s="6">
        <v>-7.2904920000000004</v>
      </c>
      <c r="K38" s="6">
        <v>111.31390399999999</v>
      </c>
      <c r="L38" s="4" t="s">
        <v>130</v>
      </c>
      <c r="M38" s="4" t="s">
        <v>1198</v>
      </c>
      <c r="N38" s="2" t="s">
        <v>182</v>
      </c>
    </row>
    <row r="39" spans="2:14" ht="15.6" x14ac:dyDescent="0.3">
      <c r="B39" s="1">
        <v>36</v>
      </c>
      <c r="C39" s="11">
        <v>329</v>
      </c>
      <c r="D39" s="2" t="s">
        <v>1067</v>
      </c>
      <c r="E39" s="1" t="s">
        <v>1197</v>
      </c>
      <c r="F39" s="4" t="s">
        <v>1141</v>
      </c>
      <c r="G39" s="5">
        <v>9.6</v>
      </c>
      <c r="H39" s="5">
        <v>4</v>
      </c>
      <c r="I39" s="5">
        <v>1</v>
      </c>
      <c r="J39" s="6">
        <v>-7.2578740000000002</v>
      </c>
      <c r="K39" s="6">
        <v>111.34907</v>
      </c>
      <c r="L39" s="4" t="s">
        <v>130</v>
      </c>
      <c r="M39" s="4" t="s">
        <v>1198</v>
      </c>
      <c r="N39" s="7" t="s">
        <v>182</v>
      </c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2:N39"/>
  <sheetViews>
    <sheetView topLeftCell="A9" zoomScale="80" zoomScaleNormal="80" workbookViewId="0">
      <selection activeCell="B2" sqref="B2:N37"/>
    </sheetView>
  </sheetViews>
  <sheetFormatPr defaultRowHeight="14.4" x14ac:dyDescent="0.3"/>
  <cols>
    <col min="2" max="2" width="5.109375" customWidth="1"/>
    <col min="3" max="3" width="7.5546875" customWidth="1"/>
    <col min="4" max="4" width="35.5546875" customWidth="1"/>
    <col min="5" max="5" width="15.5546875" customWidth="1"/>
    <col min="6" max="6" width="30.66406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4.33203125" customWidth="1"/>
    <col min="13" max="13" width="15.44140625" customWidth="1"/>
    <col min="14" max="14" width="17.664062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 t="s">
        <v>1414</v>
      </c>
      <c r="D4" s="2" t="s">
        <v>264</v>
      </c>
      <c r="E4" s="1" t="s">
        <v>266</v>
      </c>
      <c r="F4" s="4" t="s">
        <v>191</v>
      </c>
      <c r="G4" s="5">
        <v>12</v>
      </c>
      <c r="H4" s="5">
        <v>5.0999999999999996</v>
      </c>
      <c r="I4" s="5">
        <v>1</v>
      </c>
      <c r="J4" s="6">
        <v>-6.9788079999999999</v>
      </c>
      <c r="K4" s="6">
        <v>111.499</v>
      </c>
      <c r="L4" s="4" t="s">
        <v>263</v>
      </c>
      <c r="M4" s="4" t="s">
        <v>211</v>
      </c>
      <c r="N4" s="7" t="s">
        <v>182</v>
      </c>
    </row>
    <row r="5" spans="2:14" ht="15.6" x14ac:dyDescent="0.3">
      <c r="B5" s="1">
        <v>2</v>
      </c>
      <c r="C5" s="10">
        <v>268</v>
      </c>
      <c r="D5" s="2" t="s">
        <v>265</v>
      </c>
      <c r="E5" s="1" t="s">
        <v>267</v>
      </c>
      <c r="F5" s="4" t="s">
        <v>192</v>
      </c>
      <c r="G5" s="5">
        <v>7.3</v>
      </c>
      <c r="H5" s="5">
        <v>4.9000000000000004</v>
      </c>
      <c r="I5" s="5">
        <v>1</v>
      </c>
      <c r="J5" s="6">
        <v>-6.9756289999999996</v>
      </c>
      <c r="K5" s="6">
        <v>111.497491</v>
      </c>
      <c r="L5" s="4" t="s">
        <v>263</v>
      </c>
      <c r="M5" s="4" t="s">
        <v>211</v>
      </c>
      <c r="N5" s="7" t="s">
        <v>182</v>
      </c>
    </row>
    <row r="6" spans="2:14" ht="15.6" x14ac:dyDescent="0.3">
      <c r="B6" s="1">
        <v>3</v>
      </c>
      <c r="C6" s="10" t="s">
        <v>1415</v>
      </c>
      <c r="D6" s="2" t="s">
        <v>139</v>
      </c>
      <c r="E6" s="1" t="s">
        <v>273</v>
      </c>
      <c r="F6" s="4" t="s">
        <v>268</v>
      </c>
      <c r="G6" s="5">
        <v>2.8</v>
      </c>
      <c r="H6" s="5">
        <v>2.7</v>
      </c>
      <c r="I6" s="5">
        <v>1</v>
      </c>
      <c r="J6" s="6">
        <v>-6.9318619999999997</v>
      </c>
      <c r="K6" s="6">
        <v>111.46977</v>
      </c>
      <c r="L6" s="4" t="s">
        <v>271</v>
      </c>
      <c r="M6" s="4" t="s">
        <v>211</v>
      </c>
      <c r="N6" s="7" t="s">
        <v>182</v>
      </c>
    </row>
    <row r="7" spans="2:14" ht="15.6" x14ac:dyDescent="0.3">
      <c r="B7" s="1">
        <v>6</v>
      </c>
      <c r="C7" s="10" t="s">
        <v>1416</v>
      </c>
      <c r="D7" s="2" t="s">
        <v>272</v>
      </c>
      <c r="E7" s="1" t="s">
        <v>274</v>
      </c>
      <c r="F7" s="4" t="s">
        <v>269</v>
      </c>
      <c r="G7" s="5">
        <v>4.7</v>
      </c>
      <c r="H7" s="5">
        <v>4</v>
      </c>
      <c r="I7" s="5">
        <v>1</v>
      </c>
      <c r="J7" s="6">
        <v>-6.9302479999999997</v>
      </c>
      <c r="K7" s="6">
        <v>111.466229</v>
      </c>
      <c r="L7" s="4" t="s">
        <v>271</v>
      </c>
      <c r="M7" s="4" t="s">
        <v>211</v>
      </c>
      <c r="N7" s="7" t="s">
        <v>182</v>
      </c>
    </row>
    <row r="8" spans="2:14" ht="15.6" x14ac:dyDescent="0.3">
      <c r="B8" s="1">
        <v>7</v>
      </c>
      <c r="C8" s="10" t="s">
        <v>1415</v>
      </c>
      <c r="D8" s="2" t="s">
        <v>139</v>
      </c>
      <c r="E8" s="1" t="s">
        <v>275</v>
      </c>
      <c r="F8" s="4" t="s">
        <v>270</v>
      </c>
      <c r="G8" s="5">
        <v>8</v>
      </c>
      <c r="H8" s="5">
        <v>3</v>
      </c>
      <c r="I8" s="5">
        <v>1</v>
      </c>
      <c r="J8" s="6">
        <v>-6.929278</v>
      </c>
      <c r="K8" s="6">
        <v>111.46771099999999</v>
      </c>
      <c r="L8" s="4" t="s">
        <v>271</v>
      </c>
      <c r="M8" s="4" t="s">
        <v>211</v>
      </c>
      <c r="N8" s="7" t="s">
        <v>182</v>
      </c>
    </row>
    <row r="9" spans="2:14" ht="15.6" x14ac:dyDescent="0.3">
      <c r="B9" s="1">
        <v>8</v>
      </c>
      <c r="C9" s="10" t="s">
        <v>1417</v>
      </c>
      <c r="D9" s="2" t="s">
        <v>305</v>
      </c>
      <c r="E9" s="1" t="s">
        <v>320</v>
      </c>
      <c r="F9" s="4" t="s">
        <v>278</v>
      </c>
      <c r="G9" s="5">
        <v>9.9</v>
      </c>
      <c r="H9" s="5">
        <v>3.1</v>
      </c>
      <c r="I9" s="5">
        <v>1</v>
      </c>
      <c r="J9" s="6">
        <v>-6.9375140000000002</v>
      </c>
      <c r="K9" s="6">
        <v>111.46402500000001</v>
      </c>
      <c r="L9" s="4" t="s">
        <v>348</v>
      </c>
      <c r="M9" s="4" t="s">
        <v>211</v>
      </c>
      <c r="N9" s="2" t="s">
        <v>182</v>
      </c>
    </row>
    <row r="10" spans="2:14" ht="15.6" x14ac:dyDescent="0.3">
      <c r="B10" s="1">
        <v>9</v>
      </c>
      <c r="C10" s="10" t="s">
        <v>1417</v>
      </c>
      <c r="D10" s="2" t="s">
        <v>305</v>
      </c>
      <c r="E10" s="1" t="s">
        <v>321</v>
      </c>
      <c r="F10" s="4" t="s">
        <v>279</v>
      </c>
      <c r="G10" s="5">
        <v>3.1</v>
      </c>
      <c r="H10" s="5">
        <v>2.99</v>
      </c>
      <c r="I10" s="5">
        <v>1</v>
      </c>
      <c r="J10" s="6">
        <v>-6.9390109999999998</v>
      </c>
      <c r="K10" s="6">
        <v>111.477547</v>
      </c>
      <c r="L10" s="4" t="s">
        <v>349</v>
      </c>
      <c r="M10" s="4" t="s">
        <v>211</v>
      </c>
      <c r="N10" s="2" t="s">
        <v>182</v>
      </c>
    </row>
    <row r="11" spans="2:14" ht="15.6" x14ac:dyDescent="0.3">
      <c r="B11" s="1">
        <v>10</v>
      </c>
      <c r="C11" s="10" t="s">
        <v>1416</v>
      </c>
      <c r="D11" s="2" t="s">
        <v>272</v>
      </c>
      <c r="E11" s="1" t="s">
        <v>322</v>
      </c>
      <c r="F11" s="4" t="s">
        <v>280</v>
      </c>
      <c r="G11" s="5">
        <v>26.6</v>
      </c>
      <c r="H11" s="5">
        <v>4.0999999999999996</v>
      </c>
      <c r="I11" s="5">
        <v>3</v>
      </c>
      <c r="J11" s="6">
        <v>-6.9510969999999999</v>
      </c>
      <c r="K11" s="6">
        <v>111.454824</v>
      </c>
      <c r="L11" s="4" t="s">
        <v>350</v>
      </c>
      <c r="M11" s="4" t="s">
        <v>211</v>
      </c>
      <c r="N11" s="2" t="s">
        <v>183</v>
      </c>
    </row>
    <row r="12" spans="2:14" ht="15.6" x14ac:dyDescent="0.3">
      <c r="B12" s="1">
        <v>11</v>
      </c>
      <c r="C12" s="10" t="s">
        <v>1416</v>
      </c>
      <c r="D12" s="2" t="s">
        <v>272</v>
      </c>
      <c r="E12" s="1" t="s">
        <v>322</v>
      </c>
      <c r="F12" s="4" t="s">
        <v>280</v>
      </c>
      <c r="G12" s="5">
        <v>26.6</v>
      </c>
      <c r="H12" s="5">
        <v>4.0999999999999996</v>
      </c>
      <c r="I12" s="5">
        <v>3</v>
      </c>
      <c r="J12" s="6">
        <v>-6.9653</v>
      </c>
      <c r="K12" s="6">
        <v>111.458254</v>
      </c>
      <c r="L12" s="4" t="s">
        <v>351</v>
      </c>
      <c r="M12" s="4" t="s">
        <v>211</v>
      </c>
      <c r="N12" s="2" t="s">
        <v>183</v>
      </c>
    </row>
    <row r="13" spans="2:14" ht="15.6" x14ac:dyDescent="0.3">
      <c r="B13" s="1">
        <v>12</v>
      </c>
      <c r="C13" s="10" t="s">
        <v>1416</v>
      </c>
      <c r="D13" s="2" t="s">
        <v>272</v>
      </c>
      <c r="E13" s="1" t="s">
        <v>323</v>
      </c>
      <c r="F13" s="4" t="s">
        <v>281</v>
      </c>
      <c r="G13" s="5">
        <v>2.2999999999999998</v>
      </c>
      <c r="H13" s="5">
        <v>7</v>
      </c>
      <c r="I13" s="5">
        <v>1</v>
      </c>
      <c r="J13" s="6">
        <v>-6.9614849999999997</v>
      </c>
      <c r="K13" s="6">
        <v>111.457847</v>
      </c>
      <c r="L13" s="4" t="s">
        <v>352</v>
      </c>
      <c r="M13" s="4" t="s">
        <v>211</v>
      </c>
      <c r="N13" s="2" t="s">
        <v>182</v>
      </c>
    </row>
    <row r="14" spans="2:14" ht="15.6" x14ac:dyDescent="0.3">
      <c r="B14" s="1">
        <v>13</v>
      </c>
      <c r="C14" s="10">
        <v>194</v>
      </c>
      <c r="D14" s="2" t="s">
        <v>306</v>
      </c>
      <c r="E14" s="1" t="s">
        <v>324</v>
      </c>
      <c r="F14" s="4" t="s">
        <v>282</v>
      </c>
      <c r="G14" s="5">
        <v>4.4000000000000004</v>
      </c>
      <c r="H14" s="5">
        <v>2.8</v>
      </c>
      <c r="I14" s="5">
        <v>1</v>
      </c>
      <c r="J14" s="6">
        <v>-6.9646290000000004</v>
      </c>
      <c r="K14" s="6">
        <v>111.44653700000001</v>
      </c>
      <c r="L14" s="4" t="s">
        <v>353</v>
      </c>
      <c r="M14" s="4" t="s">
        <v>211</v>
      </c>
      <c r="N14" s="2" t="s">
        <v>182</v>
      </c>
    </row>
    <row r="15" spans="2:14" ht="15.6" x14ac:dyDescent="0.3">
      <c r="B15" s="1">
        <v>14</v>
      </c>
      <c r="C15" s="10" t="s">
        <v>1418</v>
      </c>
      <c r="D15" s="2" t="s">
        <v>138</v>
      </c>
      <c r="E15" s="1" t="s">
        <v>325</v>
      </c>
      <c r="F15" s="4" t="s">
        <v>283</v>
      </c>
      <c r="G15" s="5">
        <v>12.2</v>
      </c>
      <c r="H15" s="5">
        <v>5.3</v>
      </c>
      <c r="I15" s="5">
        <v>1</v>
      </c>
      <c r="J15" s="6">
        <v>-6.9719730000000002</v>
      </c>
      <c r="K15" s="6">
        <v>111.478069</v>
      </c>
      <c r="L15" s="4" t="s">
        <v>354</v>
      </c>
      <c r="M15" s="4" t="s">
        <v>211</v>
      </c>
      <c r="N15" s="2" t="s">
        <v>182</v>
      </c>
    </row>
    <row r="16" spans="2:14" ht="15.6" x14ac:dyDescent="0.3">
      <c r="B16" s="1">
        <v>15</v>
      </c>
      <c r="C16" s="10" t="s">
        <v>1419</v>
      </c>
      <c r="D16" s="2" t="s">
        <v>307</v>
      </c>
      <c r="E16" s="1" t="s">
        <v>326</v>
      </c>
      <c r="F16" s="4" t="s">
        <v>284</v>
      </c>
      <c r="G16" s="5">
        <v>3.2</v>
      </c>
      <c r="H16" s="5">
        <v>5.2</v>
      </c>
      <c r="I16" s="5">
        <v>1</v>
      </c>
      <c r="J16" s="6">
        <v>-6.9760650000000002</v>
      </c>
      <c r="K16" s="6">
        <v>111.479606</v>
      </c>
      <c r="L16" s="4" t="s">
        <v>354</v>
      </c>
      <c r="M16" s="4" t="s">
        <v>211</v>
      </c>
      <c r="N16" s="2" t="s">
        <v>182</v>
      </c>
    </row>
    <row r="17" spans="2:14" ht="15.6" x14ac:dyDescent="0.3">
      <c r="B17" s="1">
        <v>16</v>
      </c>
      <c r="C17" s="10">
        <v>234</v>
      </c>
      <c r="D17" s="2" t="s">
        <v>308</v>
      </c>
      <c r="E17" s="1" t="s">
        <v>327</v>
      </c>
      <c r="F17" s="4" t="s">
        <v>285</v>
      </c>
      <c r="G17" s="5">
        <v>6.6</v>
      </c>
      <c r="H17" s="5">
        <v>3</v>
      </c>
      <c r="I17" s="5">
        <v>1</v>
      </c>
      <c r="J17" s="6">
        <v>-6.973554</v>
      </c>
      <c r="K17" s="6">
        <v>111.469481</v>
      </c>
      <c r="L17" s="4" t="s">
        <v>354</v>
      </c>
      <c r="M17" s="4" t="s">
        <v>211</v>
      </c>
      <c r="N17" s="2" t="s">
        <v>182</v>
      </c>
    </row>
    <row r="18" spans="2:14" ht="15.6" x14ac:dyDescent="0.3">
      <c r="B18" s="1">
        <v>17</v>
      </c>
      <c r="C18" s="10" t="s">
        <v>1420</v>
      </c>
      <c r="D18" s="2" t="s">
        <v>309</v>
      </c>
      <c r="E18" s="1" t="s">
        <v>328</v>
      </c>
      <c r="F18" s="4" t="s">
        <v>286</v>
      </c>
      <c r="G18" s="5">
        <v>12.6</v>
      </c>
      <c r="H18" s="5">
        <v>6</v>
      </c>
      <c r="I18" s="5">
        <v>1</v>
      </c>
      <c r="J18" s="6">
        <v>-6.9772460000000001</v>
      </c>
      <c r="K18" s="6">
        <v>111.45692</v>
      </c>
      <c r="L18" s="4" t="s">
        <v>355</v>
      </c>
      <c r="M18" s="4" t="s">
        <v>211</v>
      </c>
      <c r="N18" s="2" t="s">
        <v>182</v>
      </c>
    </row>
    <row r="19" spans="2:14" ht="15.6" x14ac:dyDescent="0.3">
      <c r="B19" s="1">
        <v>18</v>
      </c>
      <c r="C19" s="10" t="s">
        <v>1420</v>
      </c>
      <c r="D19" s="2" t="s">
        <v>309</v>
      </c>
      <c r="E19" s="1" t="s">
        <v>329</v>
      </c>
      <c r="F19" s="4" t="s">
        <v>281</v>
      </c>
      <c r="G19" s="5">
        <v>37.5</v>
      </c>
      <c r="H19" s="5">
        <v>3.4</v>
      </c>
      <c r="I19" s="5">
        <v>3</v>
      </c>
      <c r="J19" s="6">
        <v>-6.9828999999999999</v>
      </c>
      <c r="K19" s="6">
        <v>111.454948</v>
      </c>
      <c r="L19" s="4" t="s">
        <v>356</v>
      </c>
      <c r="M19" s="4" t="s">
        <v>211</v>
      </c>
      <c r="N19" s="2" t="s">
        <v>183</v>
      </c>
    </row>
    <row r="20" spans="2:14" ht="15.6" x14ac:dyDescent="0.3">
      <c r="B20" s="1">
        <v>19</v>
      </c>
      <c r="C20" s="10" t="s">
        <v>1421</v>
      </c>
      <c r="D20" s="2" t="s">
        <v>310</v>
      </c>
      <c r="E20" s="1" t="s">
        <v>330</v>
      </c>
      <c r="F20" s="4" t="s">
        <v>287</v>
      </c>
      <c r="G20" s="5">
        <v>7</v>
      </c>
      <c r="H20" s="5">
        <v>4</v>
      </c>
      <c r="I20" s="5">
        <v>1</v>
      </c>
      <c r="J20" s="6">
        <v>-6.9828070000000002</v>
      </c>
      <c r="K20" s="6">
        <v>111.450777</v>
      </c>
      <c r="L20" s="4" t="s">
        <v>356</v>
      </c>
      <c r="M20" s="4" t="s">
        <v>211</v>
      </c>
      <c r="N20" s="2" t="s">
        <v>182</v>
      </c>
    </row>
    <row r="21" spans="2:14" ht="15.6" x14ac:dyDescent="0.3">
      <c r="B21" s="1">
        <v>20</v>
      </c>
      <c r="C21" s="10" t="s">
        <v>1422</v>
      </c>
      <c r="D21" s="2" t="s">
        <v>311</v>
      </c>
      <c r="E21" s="1" t="s">
        <v>331</v>
      </c>
      <c r="F21" s="4" t="s">
        <v>288</v>
      </c>
      <c r="G21" s="5">
        <v>28.8</v>
      </c>
      <c r="H21" s="5">
        <v>4.5</v>
      </c>
      <c r="I21" s="5">
        <v>3</v>
      </c>
      <c r="J21" s="6">
        <v>-6.9868620000000004</v>
      </c>
      <c r="K21" s="6">
        <v>111.480238</v>
      </c>
      <c r="L21" s="4" t="s">
        <v>357</v>
      </c>
      <c r="M21" s="4" t="s">
        <v>211</v>
      </c>
      <c r="N21" s="2" t="s">
        <v>183</v>
      </c>
    </row>
    <row r="22" spans="2:14" ht="15.6" x14ac:dyDescent="0.3">
      <c r="B22" s="1">
        <v>21</v>
      </c>
      <c r="C22" s="10" t="s">
        <v>1419</v>
      </c>
      <c r="D22" s="2" t="s">
        <v>307</v>
      </c>
      <c r="E22" s="1" t="s">
        <v>332</v>
      </c>
      <c r="F22" s="4" t="s">
        <v>289</v>
      </c>
      <c r="G22" s="5">
        <v>12</v>
      </c>
      <c r="H22" s="5">
        <v>4.5999999999999996</v>
      </c>
      <c r="I22" s="5">
        <v>1</v>
      </c>
      <c r="J22" s="6">
        <v>-6.9842610000000001</v>
      </c>
      <c r="K22" s="6">
        <v>111.481472</v>
      </c>
      <c r="L22" s="4" t="s">
        <v>357</v>
      </c>
      <c r="M22" s="4" t="s">
        <v>211</v>
      </c>
      <c r="N22" s="2" t="s">
        <v>182</v>
      </c>
    </row>
    <row r="23" spans="2:14" ht="15.6" x14ac:dyDescent="0.3">
      <c r="B23" s="1">
        <v>22</v>
      </c>
      <c r="C23" s="10" t="s">
        <v>1422</v>
      </c>
      <c r="D23" s="2" t="s">
        <v>311</v>
      </c>
      <c r="E23" s="1" t="s">
        <v>333</v>
      </c>
      <c r="F23" s="4" t="s">
        <v>290</v>
      </c>
      <c r="G23" s="5">
        <v>12.2</v>
      </c>
      <c r="H23" s="5">
        <v>4.5</v>
      </c>
      <c r="I23" s="5">
        <v>1</v>
      </c>
      <c r="J23" s="6">
        <v>-6.9875439999999998</v>
      </c>
      <c r="K23" s="6">
        <v>111.47054799999999</v>
      </c>
      <c r="L23" s="4" t="s">
        <v>358</v>
      </c>
      <c r="M23" s="4" t="s">
        <v>211</v>
      </c>
      <c r="N23" s="2" t="s">
        <v>182</v>
      </c>
    </row>
    <row r="24" spans="2:14" ht="15.6" x14ac:dyDescent="0.3">
      <c r="B24" s="1">
        <v>23</v>
      </c>
      <c r="C24" s="10">
        <v>220</v>
      </c>
      <c r="D24" s="2" t="s">
        <v>312</v>
      </c>
      <c r="E24" s="1" t="s">
        <v>334</v>
      </c>
      <c r="F24" s="4" t="s">
        <v>291</v>
      </c>
      <c r="G24" s="5">
        <v>12.5</v>
      </c>
      <c r="H24" s="5">
        <v>3</v>
      </c>
      <c r="I24" s="5">
        <v>3</v>
      </c>
      <c r="J24" s="6">
        <v>-7.0089639999999997</v>
      </c>
      <c r="K24" s="6">
        <v>111.428798</v>
      </c>
      <c r="L24" s="4" t="s">
        <v>359</v>
      </c>
      <c r="M24" s="4" t="s">
        <v>211</v>
      </c>
      <c r="N24" s="2" t="s">
        <v>183</v>
      </c>
    </row>
    <row r="25" spans="2:14" ht="15.6" x14ac:dyDescent="0.3">
      <c r="B25" s="1">
        <v>24</v>
      </c>
      <c r="C25" s="10">
        <v>200</v>
      </c>
      <c r="D25" s="2" t="s">
        <v>313</v>
      </c>
      <c r="E25" s="1" t="s">
        <v>335</v>
      </c>
      <c r="F25" s="4" t="s">
        <v>292</v>
      </c>
      <c r="G25" s="5">
        <v>16.5</v>
      </c>
      <c r="H25" s="5">
        <v>3.15</v>
      </c>
      <c r="I25" s="5">
        <v>2</v>
      </c>
      <c r="J25" s="6">
        <v>-7.0220649999999996</v>
      </c>
      <c r="K25" s="6">
        <v>111.445374</v>
      </c>
      <c r="L25" s="4" t="s">
        <v>360</v>
      </c>
      <c r="M25" s="4" t="s">
        <v>211</v>
      </c>
      <c r="N25" s="2" t="s">
        <v>182</v>
      </c>
    </row>
    <row r="26" spans="2:14" ht="15.6" x14ac:dyDescent="0.3">
      <c r="B26" s="1">
        <v>25</v>
      </c>
      <c r="C26" s="10">
        <v>200</v>
      </c>
      <c r="D26" s="2" t="s">
        <v>313</v>
      </c>
      <c r="E26" s="1" t="s">
        <v>336</v>
      </c>
      <c r="F26" s="4" t="s">
        <v>293</v>
      </c>
      <c r="G26" s="5">
        <v>14.5</v>
      </c>
      <c r="H26" s="5">
        <v>3</v>
      </c>
      <c r="I26" s="5">
        <v>2</v>
      </c>
      <c r="J26" s="6">
        <v>-7.0207309999999996</v>
      </c>
      <c r="K26" s="6">
        <v>111.443048</v>
      </c>
      <c r="L26" s="4" t="s">
        <v>360</v>
      </c>
      <c r="M26" s="4" t="s">
        <v>211</v>
      </c>
      <c r="N26" s="2" t="s">
        <v>182</v>
      </c>
    </row>
    <row r="27" spans="2:14" ht="15.6" x14ac:dyDescent="0.3">
      <c r="B27" s="1">
        <v>26</v>
      </c>
      <c r="C27" s="10">
        <v>324</v>
      </c>
      <c r="D27" s="2" t="s">
        <v>314</v>
      </c>
      <c r="E27" s="1" t="s">
        <v>337</v>
      </c>
      <c r="F27" s="4" t="s">
        <v>294</v>
      </c>
      <c r="G27" s="5">
        <v>3</v>
      </c>
      <c r="H27" s="5">
        <v>4.2</v>
      </c>
      <c r="I27" s="5">
        <v>1</v>
      </c>
      <c r="J27" s="6">
        <v>-7.0579219999999996</v>
      </c>
      <c r="K27" s="6">
        <v>111.424813</v>
      </c>
      <c r="L27" s="4" t="s">
        <v>361</v>
      </c>
      <c r="M27" s="4" t="s">
        <v>211</v>
      </c>
      <c r="N27" s="2" t="s">
        <v>182</v>
      </c>
    </row>
    <row r="28" spans="2:14" ht="15.6" x14ac:dyDescent="0.3">
      <c r="B28" s="1">
        <v>27</v>
      </c>
      <c r="C28" s="10">
        <v>323</v>
      </c>
      <c r="D28" s="2" t="s">
        <v>315</v>
      </c>
      <c r="E28" s="1" t="s">
        <v>338</v>
      </c>
      <c r="F28" s="4" t="s">
        <v>295</v>
      </c>
      <c r="G28" s="5">
        <v>12</v>
      </c>
      <c r="H28" s="5">
        <v>4</v>
      </c>
      <c r="I28" s="5">
        <v>1</v>
      </c>
      <c r="J28" s="6">
        <v>-7.0647669999999998</v>
      </c>
      <c r="K28" s="6">
        <v>111.431901</v>
      </c>
      <c r="L28" s="4" t="s">
        <v>361</v>
      </c>
      <c r="M28" s="4" t="s">
        <v>211</v>
      </c>
      <c r="N28" s="2" t="s">
        <v>182</v>
      </c>
    </row>
    <row r="29" spans="2:14" ht="15.6" x14ac:dyDescent="0.3">
      <c r="B29" s="1">
        <v>28</v>
      </c>
      <c r="C29" s="10">
        <v>321</v>
      </c>
      <c r="D29" s="2" t="s">
        <v>316</v>
      </c>
      <c r="E29" s="1" t="s">
        <v>339</v>
      </c>
      <c r="F29" s="4" t="s">
        <v>296</v>
      </c>
      <c r="G29" s="5">
        <v>10</v>
      </c>
      <c r="H29" s="5">
        <v>4</v>
      </c>
      <c r="I29" s="5">
        <v>1</v>
      </c>
      <c r="J29" s="6">
        <v>-7.0672360000000003</v>
      </c>
      <c r="K29" s="6">
        <v>111.439234</v>
      </c>
      <c r="L29" s="4" t="s">
        <v>361</v>
      </c>
      <c r="M29" s="4" t="s">
        <v>211</v>
      </c>
      <c r="N29" s="2" t="s">
        <v>182</v>
      </c>
    </row>
    <row r="30" spans="2:14" ht="15.6" x14ac:dyDescent="0.3">
      <c r="B30" s="1">
        <v>29</v>
      </c>
      <c r="C30" s="10">
        <v>322</v>
      </c>
      <c r="D30" s="2" t="s">
        <v>317</v>
      </c>
      <c r="E30" s="1" t="s">
        <v>340</v>
      </c>
      <c r="F30" s="4" t="s">
        <v>297</v>
      </c>
      <c r="G30" s="5">
        <v>8</v>
      </c>
      <c r="H30" s="5">
        <v>4</v>
      </c>
      <c r="I30" s="5">
        <v>1</v>
      </c>
      <c r="J30" s="6">
        <v>-7.0662200000000004</v>
      </c>
      <c r="K30" s="6">
        <v>111.432012</v>
      </c>
      <c r="L30" s="4" t="s">
        <v>361</v>
      </c>
      <c r="M30" s="4" t="s">
        <v>211</v>
      </c>
      <c r="N30" s="2" t="s">
        <v>182</v>
      </c>
    </row>
    <row r="31" spans="2:14" ht="15.6" x14ac:dyDescent="0.3">
      <c r="B31" s="1">
        <v>30</v>
      </c>
      <c r="C31" s="11">
        <v>322</v>
      </c>
      <c r="D31" s="2" t="s">
        <v>317</v>
      </c>
      <c r="E31" s="1" t="s">
        <v>341</v>
      </c>
      <c r="F31" s="4" t="s">
        <v>298</v>
      </c>
      <c r="G31" s="5">
        <v>3.5</v>
      </c>
      <c r="H31" s="5">
        <v>4.8</v>
      </c>
      <c r="I31" s="5">
        <v>1</v>
      </c>
      <c r="J31" s="6">
        <v>-7.0643349999999998</v>
      </c>
      <c r="K31" s="6">
        <v>111.424024</v>
      </c>
      <c r="L31" s="4" t="s">
        <v>361</v>
      </c>
      <c r="M31" s="4" t="s">
        <v>211</v>
      </c>
      <c r="N31" s="2" t="s">
        <v>182</v>
      </c>
    </row>
    <row r="32" spans="2:14" ht="15.6" x14ac:dyDescent="0.3">
      <c r="B32" s="1">
        <v>31</v>
      </c>
      <c r="C32" s="11" t="s">
        <v>1387</v>
      </c>
      <c r="D32" s="2" t="s">
        <v>318</v>
      </c>
      <c r="E32" s="1" t="s">
        <v>342</v>
      </c>
      <c r="F32" s="4" t="s">
        <v>299</v>
      </c>
      <c r="G32" s="5">
        <v>5.5</v>
      </c>
      <c r="H32" s="5">
        <v>6.4</v>
      </c>
      <c r="I32" s="5">
        <v>1</v>
      </c>
      <c r="J32" s="6">
        <v>-7.0721600000000002</v>
      </c>
      <c r="K32" s="6">
        <v>111.41354800000001</v>
      </c>
      <c r="L32" s="4" t="s">
        <v>361</v>
      </c>
      <c r="M32" s="4" t="s">
        <v>211</v>
      </c>
      <c r="N32" s="2" t="s">
        <v>182</v>
      </c>
    </row>
    <row r="33" spans="2:14" ht="15.6" x14ac:dyDescent="0.3">
      <c r="B33" s="1">
        <v>32</v>
      </c>
      <c r="C33" s="11">
        <v>206</v>
      </c>
      <c r="D33" s="2" t="s">
        <v>319</v>
      </c>
      <c r="E33" s="1" t="s">
        <v>343</v>
      </c>
      <c r="F33" s="4" t="s">
        <v>300</v>
      </c>
      <c r="G33" s="5">
        <v>6</v>
      </c>
      <c r="H33" s="5">
        <v>3</v>
      </c>
      <c r="I33" s="5">
        <v>1</v>
      </c>
      <c r="J33" s="6">
        <v>-7.1049379999999998</v>
      </c>
      <c r="K33" s="6">
        <v>111.48056800000001</v>
      </c>
      <c r="L33" s="4" t="s">
        <v>362</v>
      </c>
      <c r="M33" s="4" t="s">
        <v>211</v>
      </c>
      <c r="N33" s="2" t="s">
        <v>182</v>
      </c>
    </row>
    <row r="34" spans="2:14" ht="15.6" x14ac:dyDescent="0.3">
      <c r="B34" s="1">
        <v>33</v>
      </c>
      <c r="C34" s="11">
        <v>206</v>
      </c>
      <c r="D34" s="2" t="s">
        <v>319</v>
      </c>
      <c r="E34" s="1" t="s">
        <v>344</v>
      </c>
      <c r="F34" s="4" t="s">
        <v>301</v>
      </c>
      <c r="G34" s="5">
        <v>36.6</v>
      </c>
      <c r="H34" s="5">
        <v>3.8</v>
      </c>
      <c r="I34" s="5">
        <v>3</v>
      </c>
      <c r="J34" s="6">
        <v>-7.1026829999999999</v>
      </c>
      <c r="K34" s="6">
        <v>111.478504</v>
      </c>
      <c r="L34" s="4" t="s">
        <v>362</v>
      </c>
      <c r="M34" s="4" t="s">
        <v>211</v>
      </c>
      <c r="N34" s="2" t="s">
        <v>183</v>
      </c>
    </row>
    <row r="35" spans="2:14" ht="15.6" x14ac:dyDescent="0.3">
      <c r="B35" s="1">
        <v>34</v>
      </c>
      <c r="C35" s="11">
        <v>206</v>
      </c>
      <c r="D35" s="2" t="s">
        <v>319</v>
      </c>
      <c r="E35" s="1" t="s">
        <v>345</v>
      </c>
      <c r="F35" s="4" t="s">
        <v>302</v>
      </c>
      <c r="G35" s="5">
        <v>6.5</v>
      </c>
      <c r="H35" s="5">
        <v>4</v>
      </c>
      <c r="I35" s="5">
        <v>1</v>
      </c>
      <c r="J35" s="6">
        <v>-7.0986690000000001</v>
      </c>
      <c r="K35" s="6">
        <v>111.476095</v>
      </c>
      <c r="L35" s="4" t="s">
        <v>362</v>
      </c>
      <c r="M35" s="4" t="s">
        <v>211</v>
      </c>
      <c r="N35" s="2" t="s">
        <v>182</v>
      </c>
    </row>
    <row r="36" spans="2:14" ht="15.6" x14ac:dyDescent="0.3">
      <c r="B36" s="1">
        <v>35</v>
      </c>
      <c r="C36" s="11">
        <v>206</v>
      </c>
      <c r="D36" s="2" t="s">
        <v>319</v>
      </c>
      <c r="E36" s="1" t="s">
        <v>346</v>
      </c>
      <c r="F36" s="4" t="s">
        <v>303</v>
      </c>
      <c r="G36" s="5">
        <v>20</v>
      </c>
      <c r="H36" s="5">
        <v>3.8</v>
      </c>
      <c r="I36" s="5">
        <v>2</v>
      </c>
      <c r="J36" s="6">
        <v>-7.0943959999999997</v>
      </c>
      <c r="K36" s="6">
        <v>111.474619</v>
      </c>
      <c r="L36" s="4" t="s">
        <v>362</v>
      </c>
      <c r="M36" s="4" t="s">
        <v>211</v>
      </c>
      <c r="N36" s="2" t="s">
        <v>182</v>
      </c>
    </row>
    <row r="37" spans="2:14" ht="15.6" x14ac:dyDescent="0.3">
      <c r="B37" s="1">
        <v>36</v>
      </c>
      <c r="C37" s="11">
        <v>321</v>
      </c>
      <c r="D37" s="2" t="s">
        <v>316</v>
      </c>
      <c r="E37" s="1" t="s">
        <v>347</v>
      </c>
      <c r="F37" s="4" t="s">
        <v>304</v>
      </c>
      <c r="G37" s="5">
        <v>21.3</v>
      </c>
      <c r="H37" s="5">
        <v>3.2</v>
      </c>
      <c r="I37" s="5">
        <v>2</v>
      </c>
      <c r="J37" s="6">
        <v>-7.0893030000000001</v>
      </c>
      <c r="K37" s="6">
        <v>111.46983400000001</v>
      </c>
      <c r="L37" s="4" t="s">
        <v>362</v>
      </c>
      <c r="M37" s="4" t="s">
        <v>211</v>
      </c>
      <c r="N37" s="2" t="s">
        <v>182</v>
      </c>
    </row>
    <row r="38" spans="2:14" ht="15.6" x14ac:dyDescent="0.3">
      <c r="B38" s="1"/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7"/>
    </row>
    <row r="39" spans="2:14" ht="15.6" x14ac:dyDescent="0.3">
      <c r="B39" s="1"/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N40"/>
  <sheetViews>
    <sheetView topLeftCell="A19" zoomScale="80" zoomScaleNormal="80" workbookViewId="0">
      <selection activeCell="B2" sqref="B2:N33"/>
    </sheetView>
  </sheetViews>
  <sheetFormatPr defaultRowHeight="14.4" x14ac:dyDescent="0.3"/>
  <cols>
    <col min="2" max="2" width="5.109375" customWidth="1"/>
    <col min="3" max="3" width="7.5546875" customWidth="1"/>
    <col min="4" max="4" width="31.44140625" customWidth="1"/>
    <col min="5" max="5" width="15.5546875" customWidth="1"/>
    <col min="6" max="6" width="26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19.88671875" customWidth="1"/>
    <col min="13" max="13" width="15.33203125" customWidth="1"/>
    <col min="14" max="14" width="18.664062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 t="s">
        <v>1411</v>
      </c>
      <c r="D4" s="2" t="s">
        <v>144</v>
      </c>
      <c r="E4" s="1" t="s">
        <v>226</v>
      </c>
      <c r="F4" s="4" t="s">
        <v>107</v>
      </c>
      <c r="G4" s="5">
        <v>3.9</v>
      </c>
      <c r="H4" s="5">
        <v>2.9</v>
      </c>
      <c r="I4" s="5">
        <v>1</v>
      </c>
      <c r="J4" s="6">
        <v>-6.9682979999999999</v>
      </c>
      <c r="K4" s="6">
        <v>111.522184</v>
      </c>
      <c r="L4" s="4" t="s">
        <v>212</v>
      </c>
      <c r="M4" s="4" t="s">
        <v>210</v>
      </c>
      <c r="N4" s="7" t="s">
        <v>182</v>
      </c>
    </row>
    <row r="5" spans="2:14" ht="15.6" x14ac:dyDescent="0.3">
      <c r="B5" s="1">
        <v>2</v>
      </c>
      <c r="C5" s="10">
        <v>133</v>
      </c>
      <c r="D5" s="2" t="s">
        <v>145</v>
      </c>
      <c r="E5" s="1" t="s">
        <v>227</v>
      </c>
      <c r="F5" s="4" t="s">
        <v>108</v>
      </c>
      <c r="G5" s="5">
        <v>10.6</v>
      </c>
      <c r="H5" s="5">
        <v>2.5</v>
      </c>
      <c r="I5" s="5">
        <v>1</v>
      </c>
      <c r="J5" s="6">
        <v>-6.9602649999999997</v>
      </c>
      <c r="K5" s="6">
        <v>111.55872100000001</v>
      </c>
      <c r="L5" s="4" t="s">
        <v>213</v>
      </c>
      <c r="M5" s="4" t="s">
        <v>210</v>
      </c>
      <c r="N5" s="7" t="s">
        <v>182</v>
      </c>
    </row>
    <row r="6" spans="2:14" ht="15.6" x14ac:dyDescent="0.3">
      <c r="B6" s="1">
        <v>3</v>
      </c>
      <c r="C6" s="10">
        <v>133</v>
      </c>
      <c r="D6" s="2" t="s">
        <v>145</v>
      </c>
      <c r="E6" s="1" t="s">
        <v>228</v>
      </c>
      <c r="F6" s="4" t="s">
        <v>107</v>
      </c>
      <c r="G6" s="5">
        <v>4.8</v>
      </c>
      <c r="H6" s="5">
        <v>2</v>
      </c>
      <c r="I6" s="5">
        <v>2</v>
      </c>
      <c r="J6" s="6">
        <v>-6.954148</v>
      </c>
      <c r="K6" s="6">
        <v>111.55378899999999</v>
      </c>
      <c r="L6" s="4" t="s">
        <v>213</v>
      </c>
      <c r="M6" s="4" t="s">
        <v>210</v>
      </c>
      <c r="N6" s="7" t="s">
        <v>182</v>
      </c>
    </row>
    <row r="7" spans="2:14" ht="15.6" x14ac:dyDescent="0.3">
      <c r="B7" s="1">
        <v>6</v>
      </c>
      <c r="C7" s="10">
        <v>308</v>
      </c>
      <c r="D7" s="2" t="s">
        <v>219</v>
      </c>
      <c r="E7" s="1" t="s">
        <v>229</v>
      </c>
      <c r="F7" s="4" t="s">
        <v>193</v>
      </c>
      <c r="G7" s="5">
        <v>40.6</v>
      </c>
      <c r="H7" s="5">
        <v>3.2</v>
      </c>
      <c r="I7" s="5">
        <v>3</v>
      </c>
      <c r="J7" s="6">
        <v>-7.0141340000000003</v>
      </c>
      <c r="K7" s="6">
        <v>111.605687</v>
      </c>
      <c r="L7" s="4" t="s">
        <v>214</v>
      </c>
      <c r="M7" s="4" t="s">
        <v>210</v>
      </c>
      <c r="N7" s="7" t="s">
        <v>183</v>
      </c>
    </row>
    <row r="8" spans="2:14" ht="15.6" x14ac:dyDescent="0.3">
      <c r="B8" s="1">
        <v>7</v>
      </c>
      <c r="C8" s="10">
        <v>308</v>
      </c>
      <c r="D8" s="2" t="s">
        <v>219</v>
      </c>
      <c r="E8" s="1" t="s">
        <v>230</v>
      </c>
      <c r="F8" s="4" t="s">
        <v>194</v>
      </c>
      <c r="G8" s="5">
        <v>24</v>
      </c>
      <c r="H8" s="5">
        <v>4</v>
      </c>
      <c r="I8" s="5">
        <v>2</v>
      </c>
      <c r="J8" s="6">
        <v>-7.0073699999999999</v>
      </c>
      <c r="K8" s="6">
        <v>111.606365</v>
      </c>
      <c r="L8" s="4" t="s">
        <v>214</v>
      </c>
      <c r="M8" s="4" t="s">
        <v>210</v>
      </c>
      <c r="N8" s="7" t="s">
        <v>182</v>
      </c>
    </row>
    <row r="9" spans="2:14" ht="15.6" x14ac:dyDescent="0.3">
      <c r="B9" s="1">
        <v>8</v>
      </c>
      <c r="C9" s="10">
        <v>308</v>
      </c>
      <c r="D9" s="2" t="s">
        <v>219</v>
      </c>
      <c r="E9" s="1" t="s">
        <v>231</v>
      </c>
      <c r="F9" s="4" t="s">
        <v>195</v>
      </c>
      <c r="G9" s="5">
        <v>3.3</v>
      </c>
      <c r="H9" s="5">
        <v>2.8</v>
      </c>
      <c r="I9" s="5">
        <v>1</v>
      </c>
      <c r="J9" s="6">
        <v>-6.9869339999999998</v>
      </c>
      <c r="K9" s="6">
        <v>111.62128199999999</v>
      </c>
      <c r="L9" s="4" t="s">
        <v>214</v>
      </c>
      <c r="M9" s="4" t="s">
        <v>210</v>
      </c>
      <c r="N9" s="7" t="s">
        <v>182</v>
      </c>
    </row>
    <row r="10" spans="2:14" ht="15.6" x14ac:dyDescent="0.3">
      <c r="B10" s="1">
        <v>9</v>
      </c>
      <c r="C10" s="10">
        <v>308</v>
      </c>
      <c r="D10" s="2" t="s">
        <v>219</v>
      </c>
      <c r="E10" s="1" t="s">
        <v>232</v>
      </c>
      <c r="F10" s="4" t="s">
        <v>196</v>
      </c>
      <c r="G10" s="5">
        <v>12</v>
      </c>
      <c r="H10" s="5">
        <v>3</v>
      </c>
      <c r="I10" s="5">
        <v>1</v>
      </c>
      <c r="J10" s="6">
        <v>-6.9816580000000004</v>
      </c>
      <c r="K10" s="6">
        <v>111.620853</v>
      </c>
      <c r="L10" s="4" t="s">
        <v>214</v>
      </c>
      <c r="M10" s="4" t="s">
        <v>210</v>
      </c>
      <c r="N10" s="7" t="s">
        <v>182</v>
      </c>
    </row>
    <row r="11" spans="2:14" ht="15.6" x14ac:dyDescent="0.3">
      <c r="B11" s="1">
        <v>10</v>
      </c>
      <c r="C11" s="10">
        <v>308</v>
      </c>
      <c r="D11" s="2" t="s">
        <v>219</v>
      </c>
      <c r="E11" s="1" t="s">
        <v>233</v>
      </c>
      <c r="F11" s="4" t="s">
        <v>197</v>
      </c>
      <c r="G11" s="5">
        <v>10</v>
      </c>
      <c r="H11" s="5">
        <v>3</v>
      </c>
      <c r="I11" s="5">
        <v>1</v>
      </c>
      <c r="J11" s="6">
        <v>-6.9810720000000002</v>
      </c>
      <c r="K11" s="6">
        <v>111.619902</v>
      </c>
      <c r="L11" s="4" t="s">
        <v>214</v>
      </c>
      <c r="M11" s="4" t="s">
        <v>210</v>
      </c>
      <c r="N11" s="7" t="s">
        <v>182</v>
      </c>
    </row>
    <row r="12" spans="2:14" ht="15.6" x14ac:dyDescent="0.3">
      <c r="B12" s="1">
        <v>11</v>
      </c>
      <c r="C12" s="10">
        <v>306</v>
      </c>
      <c r="D12" s="2" t="s">
        <v>220</v>
      </c>
      <c r="E12" s="1" t="s">
        <v>234</v>
      </c>
      <c r="F12" s="4" t="s">
        <v>198</v>
      </c>
      <c r="G12" s="5">
        <v>3.5</v>
      </c>
      <c r="H12" s="5">
        <v>2.5</v>
      </c>
      <c r="I12" s="5">
        <v>1</v>
      </c>
      <c r="J12" s="6">
        <v>-6.978758</v>
      </c>
      <c r="K12" s="6">
        <v>111.526858</v>
      </c>
      <c r="L12" s="4" t="s">
        <v>215</v>
      </c>
      <c r="M12" s="4" t="s">
        <v>210</v>
      </c>
      <c r="N12" s="7" t="s">
        <v>182</v>
      </c>
    </row>
    <row r="13" spans="2:14" ht="15.6" x14ac:dyDescent="0.3">
      <c r="B13" s="1">
        <v>12</v>
      </c>
      <c r="C13" s="10">
        <v>306</v>
      </c>
      <c r="D13" s="2" t="s">
        <v>220</v>
      </c>
      <c r="E13" s="1" t="s">
        <v>235</v>
      </c>
      <c r="F13" s="4" t="s">
        <v>199</v>
      </c>
      <c r="G13" s="5">
        <v>4.2</v>
      </c>
      <c r="H13" s="5">
        <v>3</v>
      </c>
      <c r="I13" s="5">
        <v>1</v>
      </c>
      <c r="J13" s="6">
        <v>-6.9806879999999998</v>
      </c>
      <c r="K13" s="6">
        <v>111.53224</v>
      </c>
      <c r="L13" s="4" t="s">
        <v>215</v>
      </c>
      <c r="M13" s="4" t="s">
        <v>210</v>
      </c>
      <c r="N13" s="7" t="s">
        <v>182</v>
      </c>
    </row>
    <row r="14" spans="2:14" ht="15.6" x14ac:dyDescent="0.3">
      <c r="B14" s="1">
        <v>13</v>
      </c>
      <c r="C14" s="10">
        <v>338</v>
      </c>
      <c r="D14" s="2" t="s">
        <v>221</v>
      </c>
      <c r="E14" s="1" t="s">
        <v>236</v>
      </c>
      <c r="F14" s="4" t="s">
        <v>200</v>
      </c>
      <c r="G14" s="5">
        <v>9.8000000000000007</v>
      </c>
      <c r="H14" s="5">
        <v>3.4</v>
      </c>
      <c r="I14" s="5">
        <v>1</v>
      </c>
      <c r="J14" s="6">
        <v>-7.0132279999999998</v>
      </c>
      <c r="K14" s="6">
        <v>111.568158</v>
      </c>
      <c r="L14" s="4" t="s">
        <v>216</v>
      </c>
      <c r="M14" s="4" t="s">
        <v>210</v>
      </c>
      <c r="N14" s="7" t="s">
        <v>182</v>
      </c>
    </row>
    <row r="15" spans="2:14" ht="15.6" x14ac:dyDescent="0.3">
      <c r="B15" s="1">
        <v>14</v>
      </c>
      <c r="C15" s="10" t="s">
        <v>1412</v>
      </c>
      <c r="D15" s="2" t="s">
        <v>222</v>
      </c>
      <c r="E15" s="1" t="s">
        <v>237</v>
      </c>
      <c r="F15" s="4" t="s">
        <v>201</v>
      </c>
      <c r="G15" s="5">
        <v>7</v>
      </c>
      <c r="H15" s="5">
        <v>4</v>
      </c>
      <c r="I15" s="5">
        <v>1</v>
      </c>
      <c r="J15" s="6">
        <v>-7.0369080000000004</v>
      </c>
      <c r="K15" s="6">
        <v>111.577624</v>
      </c>
      <c r="L15" s="4" t="s">
        <v>216</v>
      </c>
      <c r="M15" s="4" t="s">
        <v>210</v>
      </c>
      <c r="N15" s="7" t="s">
        <v>182</v>
      </c>
    </row>
    <row r="16" spans="2:14" ht="15.6" x14ac:dyDescent="0.3">
      <c r="B16" s="1">
        <v>15</v>
      </c>
      <c r="C16" s="10" t="s">
        <v>1400</v>
      </c>
      <c r="D16" s="2" t="s">
        <v>222</v>
      </c>
      <c r="E16" s="1" t="s">
        <v>238</v>
      </c>
      <c r="F16" s="4" t="s">
        <v>202</v>
      </c>
      <c r="G16" s="5">
        <v>9</v>
      </c>
      <c r="H16" s="5">
        <v>4</v>
      </c>
      <c r="I16" s="5">
        <v>1</v>
      </c>
      <c r="J16" s="6">
        <v>-7.036842</v>
      </c>
      <c r="K16" s="6">
        <v>111.572562</v>
      </c>
      <c r="L16" s="4" t="s">
        <v>216</v>
      </c>
      <c r="M16" s="4" t="s">
        <v>210</v>
      </c>
      <c r="N16" s="7" t="s">
        <v>182</v>
      </c>
    </row>
    <row r="17" spans="2:14" ht="15.6" x14ac:dyDescent="0.3">
      <c r="B17" s="1">
        <v>16</v>
      </c>
      <c r="C17" s="10" t="s">
        <v>1402</v>
      </c>
      <c r="D17" s="2" t="s">
        <v>222</v>
      </c>
      <c r="E17" s="1" t="s">
        <v>239</v>
      </c>
      <c r="F17" s="4" t="s">
        <v>203</v>
      </c>
      <c r="G17" s="5">
        <v>5.3</v>
      </c>
      <c r="H17" s="5">
        <v>4</v>
      </c>
      <c r="I17" s="5">
        <v>1</v>
      </c>
      <c r="J17" s="6">
        <v>-7.0364110000000002</v>
      </c>
      <c r="K17" s="6">
        <v>111.567747</v>
      </c>
      <c r="L17" s="4" t="s">
        <v>216</v>
      </c>
      <c r="M17" s="4" t="s">
        <v>210</v>
      </c>
      <c r="N17" s="7" t="s">
        <v>182</v>
      </c>
    </row>
    <row r="18" spans="2:14" ht="15.6" x14ac:dyDescent="0.3">
      <c r="B18" s="1">
        <v>17</v>
      </c>
      <c r="C18" s="10" t="s">
        <v>1394</v>
      </c>
      <c r="D18" s="2" t="s">
        <v>222</v>
      </c>
      <c r="E18" s="1" t="s">
        <v>240</v>
      </c>
      <c r="F18" s="4" t="s">
        <v>204</v>
      </c>
      <c r="G18" s="5">
        <v>12</v>
      </c>
      <c r="H18" s="5">
        <v>4</v>
      </c>
      <c r="I18" s="5">
        <v>1</v>
      </c>
      <c r="J18" s="6">
        <v>-7.0348670000000002</v>
      </c>
      <c r="K18" s="6">
        <v>111.554869</v>
      </c>
      <c r="L18" s="4" t="s">
        <v>217</v>
      </c>
      <c r="M18" s="4" t="s">
        <v>210</v>
      </c>
      <c r="N18" s="7" t="s">
        <v>182</v>
      </c>
    </row>
    <row r="19" spans="2:14" ht="15.6" x14ac:dyDescent="0.3">
      <c r="B19" s="1">
        <v>18</v>
      </c>
      <c r="C19" s="10" t="s">
        <v>1403</v>
      </c>
      <c r="D19" s="2" t="s">
        <v>222</v>
      </c>
      <c r="E19" s="1" t="s">
        <v>241</v>
      </c>
      <c r="F19" s="4" t="s">
        <v>205</v>
      </c>
      <c r="G19" s="5">
        <v>16</v>
      </c>
      <c r="H19" s="5">
        <v>4</v>
      </c>
      <c r="I19" s="5">
        <v>2</v>
      </c>
      <c r="J19" s="6">
        <v>-7.0354190000000001</v>
      </c>
      <c r="K19" s="6">
        <v>111.55288299999999</v>
      </c>
      <c r="L19" s="4" t="s">
        <v>217</v>
      </c>
      <c r="M19" s="4" t="s">
        <v>210</v>
      </c>
      <c r="N19" s="7" t="s">
        <v>182</v>
      </c>
    </row>
    <row r="20" spans="2:14" ht="15.6" x14ac:dyDescent="0.3">
      <c r="B20" s="1">
        <v>19</v>
      </c>
      <c r="C20" s="10" t="s">
        <v>1404</v>
      </c>
      <c r="D20" s="2" t="s">
        <v>222</v>
      </c>
      <c r="E20" s="1" t="s">
        <v>242</v>
      </c>
      <c r="F20" s="4" t="s">
        <v>206</v>
      </c>
      <c r="G20" s="5">
        <v>9</v>
      </c>
      <c r="H20" s="5">
        <v>4</v>
      </c>
      <c r="I20" s="5">
        <v>1</v>
      </c>
      <c r="J20" s="6">
        <v>-7.030341</v>
      </c>
      <c r="K20" s="6">
        <v>111.526779</v>
      </c>
      <c r="L20" s="4" t="s">
        <v>217</v>
      </c>
      <c r="M20" s="4" t="s">
        <v>210</v>
      </c>
      <c r="N20" s="7" t="s">
        <v>182</v>
      </c>
    </row>
    <row r="21" spans="2:14" ht="15.6" x14ac:dyDescent="0.3">
      <c r="B21" s="1">
        <v>20</v>
      </c>
      <c r="C21" s="10">
        <v>204</v>
      </c>
      <c r="D21" s="2" t="s">
        <v>223</v>
      </c>
      <c r="E21" s="1" t="s">
        <v>243</v>
      </c>
      <c r="F21" s="4" t="s">
        <v>206</v>
      </c>
      <c r="G21" s="5">
        <v>10</v>
      </c>
      <c r="H21" s="5">
        <v>4.0999999999999996</v>
      </c>
      <c r="I21" s="5">
        <v>1</v>
      </c>
      <c r="J21" s="6">
        <v>-7.0244749999999998</v>
      </c>
      <c r="K21" s="6">
        <v>111.51770999999999</v>
      </c>
      <c r="L21" s="4" t="s">
        <v>217</v>
      </c>
      <c r="M21" s="4" t="s">
        <v>210</v>
      </c>
      <c r="N21" s="7" t="s">
        <v>182</v>
      </c>
    </row>
    <row r="22" spans="2:14" ht="15.6" x14ac:dyDescent="0.3">
      <c r="B22" s="1">
        <v>21</v>
      </c>
      <c r="C22" s="10">
        <v>340</v>
      </c>
      <c r="D22" s="2" t="s">
        <v>224</v>
      </c>
      <c r="E22" s="1" t="s">
        <v>244</v>
      </c>
      <c r="F22" s="4" t="s">
        <v>207</v>
      </c>
      <c r="G22" s="5">
        <v>3.7</v>
      </c>
      <c r="H22" s="5">
        <v>6</v>
      </c>
      <c r="I22" s="5">
        <v>1</v>
      </c>
      <c r="J22" s="6">
        <v>-7.0231279999999998</v>
      </c>
      <c r="K22" s="6">
        <v>111.49590999999999</v>
      </c>
      <c r="L22" s="4" t="s">
        <v>218</v>
      </c>
      <c r="M22" s="4" t="s">
        <v>210</v>
      </c>
      <c r="N22" s="7" t="s">
        <v>182</v>
      </c>
    </row>
    <row r="23" spans="2:14" ht="15.6" x14ac:dyDescent="0.3">
      <c r="B23" s="1">
        <v>22</v>
      </c>
      <c r="C23" s="10" t="s">
        <v>1413</v>
      </c>
      <c r="D23" s="2" t="s">
        <v>225</v>
      </c>
      <c r="E23" s="1" t="s">
        <v>245</v>
      </c>
      <c r="F23" s="4" t="s">
        <v>208</v>
      </c>
      <c r="G23" s="5">
        <v>4</v>
      </c>
      <c r="H23" s="5">
        <v>5</v>
      </c>
      <c r="I23" s="5">
        <v>1</v>
      </c>
      <c r="J23" s="6">
        <v>-6.9965029999999997</v>
      </c>
      <c r="K23" s="6">
        <v>111.49687400000001</v>
      </c>
      <c r="L23" s="4" t="s">
        <v>218</v>
      </c>
      <c r="M23" s="4" t="s">
        <v>210</v>
      </c>
      <c r="N23" s="7" t="s">
        <v>182</v>
      </c>
    </row>
    <row r="24" spans="2:14" ht="15.6" x14ac:dyDescent="0.3">
      <c r="B24" s="1">
        <v>23</v>
      </c>
      <c r="C24" s="10" t="s">
        <v>1413</v>
      </c>
      <c r="D24" s="2" t="s">
        <v>225</v>
      </c>
      <c r="E24" s="1" t="s">
        <v>246</v>
      </c>
      <c r="F24" s="4" t="s">
        <v>209</v>
      </c>
      <c r="G24" s="5">
        <v>8</v>
      </c>
      <c r="H24" s="5">
        <v>7</v>
      </c>
      <c r="I24" s="5">
        <v>2</v>
      </c>
      <c r="J24" s="6">
        <v>-6.9955569999999998</v>
      </c>
      <c r="K24" s="6">
        <v>111.499838</v>
      </c>
      <c r="L24" s="4" t="s">
        <v>218</v>
      </c>
      <c r="M24" s="4" t="s">
        <v>210</v>
      </c>
      <c r="N24" s="7" t="s">
        <v>182</v>
      </c>
    </row>
    <row r="25" spans="2:14" ht="15.6" x14ac:dyDescent="0.3">
      <c r="B25" s="1">
        <v>24</v>
      </c>
      <c r="C25" s="10">
        <v>338</v>
      </c>
      <c r="D25" s="2" t="s">
        <v>221</v>
      </c>
      <c r="E25" s="1" t="s">
        <v>364</v>
      </c>
      <c r="F25" s="4" t="s">
        <v>363</v>
      </c>
      <c r="G25" s="5">
        <v>9.8000000000000007</v>
      </c>
      <c r="H25" s="5">
        <v>3.4</v>
      </c>
      <c r="I25" s="5">
        <v>1</v>
      </c>
      <c r="J25" s="6">
        <v>-7.008076</v>
      </c>
      <c r="K25" s="6">
        <v>111.51995700000001</v>
      </c>
      <c r="L25" s="4" t="s">
        <v>249</v>
      </c>
      <c r="M25" s="4" t="s">
        <v>210</v>
      </c>
      <c r="N25" s="7" t="s">
        <v>182</v>
      </c>
    </row>
    <row r="26" spans="2:14" ht="15.6" x14ac:dyDescent="0.3">
      <c r="B26" s="1">
        <v>25</v>
      </c>
      <c r="C26" s="10">
        <v>301</v>
      </c>
      <c r="D26" s="2" t="s">
        <v>250</v>
      </c>
      <c r="E26" s="1" t="s">
        <v>252</v>
      </c>
      <c r="F26" s="4" t="s">
        <v>247</v>
      </c>
      <c r="G26" s="5">
        <v>13.5</v>
      </c>
      <c r="H26" s="5">
        <v>4.5</v>
      </c>
      <c r="I26" s="5">
        <v>1</v>
      </c>
      <c r="J26" s="6">
        <v>-7.0126619999999997</v>
      </c>
      <c r="K26" s="6">
        <v>111.505149</v>
      </c>
      <c r="L26" s="4" t="s">
        <v>249</v>
      </c>
      <c r="M26" s="4" t="s">
        <v>210</v>
      </c>
      <c r="N26" s="7" t="s">
        <v>182</v>
      </c>
    </row>
    <row r="27" spans="2:14" ht="15.6" x14ac:dyDescent="0.3">
      <c r="B27" s="1">
        <v>26</v>
      </c>
      <c r="C27" s="10">
        <v>340</v>
      </c>
      <c r="D27" s="2" t="s">
        <v>224</v>
      </c>
      <c r="E27" s="1" t="s">
        <v>253</v>
      </c>
      <c r="F27" s="4" t="s">
        <v>248</v>
      </c>
      <c r="G27" s="5">
        <v>9</v>
      </c>
      <c r="H27" s="5">
        <v>4.2</v>
      </c>
      <c r="I27" s="5">
        <v>1</v>
      </c>
      <c r="J27" s="6">
        <v>-7.0268829999999998</v>
      </c>
      <c r="K27" s="6">
        <v>111.499833</v>
      </c>
      <c r="L27" s="4" t="s">
        <v>249</v>
      </c>
      <c r="M27" s="4" t="s">
        <v>210</v>
      </c>
      <c r="N27" s="7" t="s">
        <v>182</v>
      </c>
    </row>
    <row r="28" spans="2:14" ht="15.6" x14ac:dyDescent="0.3">
      <c r="B28" s="1">
        <v>27</v>
      </c>
      <c r="C28" s="10">
        <v>197</v>
      </c>
      <c r="D28" s="2" t="s">
        <v>251</v>
      </c>
      <c r="E28" s="1" t="s">
        <v>254</v>
      </c>
      <c r="F28" s="4" t="s">
        <v>247</v>
      </c>
      <c r="G28" s="5">
        <v>3</v>
      </c>
      <c r="H28" s="5">
        <v>4.3</v>
      </c>
      <c r="I28" s="5">
        <v>1</v>
      </c>
      <c r="J28" s="6">
        <v>-7.0026669999999998</v>
      </c>
      <c r="K28" s="6">
        <v>111.508563</v>
      </c>
      <c r="L28" s="4" t="s">
        <v>249</v>
      </c>
      <c r="M28" s="4" t="s">
        <v>210</v>
      </c>
      <c r="N28" s="7" t="s">
        <v>182</v>
      </c>
    </row>
    <row r="29" spans="2:14" ht="15.6" x14ac:dyDescent="0.3">
      <c r="B29" s="1">
        <v>28</v>
      </c>
      <c r="C29" s="10" t="s">
        <v>1412</v>
      </c>
      <c r="D29" s="2" t="s">
        <v>222</v>
      </c>
      <c r="E29" s="1" t="s">
        <v>259</v>
      </c>
      <c r="F29" s="4" t="s">
        <v>255</v>
      </c>
      <c r="G29" s="5">
        <v>9</v>
      </c>
      <c r="H29" s="5">
        <v>4</v>
      </c>
      <c r="I29" s="5">
        <v>1</v>
      </c>
      <c r="J29" s="6">
        <v>-7.0339919999999996</v>
      </c>
      <c r="K29" s="6">
        <v>111.588486</v>
      </c>
      <c r="L29" s="4" t="s">
        <v>257</v>
      </c>
      <c r="M29" s="4" t="s">
        <v>210</v>
      </c>
      <c r="N29" s="7" t="s">
        <v>182</v>
      </c>
    </row>
    <row r="30" spans="2:14" ht="15.6" x14ac:dyDescent="0.3">
      <c r="B30" s="1">
        <v>29</v>
      </c>
      <c r="C30" s="10" t="s">
        <v>1412</v>
      </c>
      <c r="D30" s="2" t="s">
        <v>222</v>
      </c>
      <c r="E30" s="1" t="s">
        <v>260</v>
      </c>
      <c r="F30" s="4" t="s">
        <v>256</v>
      </c>
      <c r="G30" s="5">
        <v>5</v>
      </c>
      <c r="H30" s="5">
        <v>4</v>
      </c>
      <c r="I30" s="5">
        <v>1</v>
      </c>
      <c r="J30" s="6">
        <v>-7.036295</v>
      </c>
      <c r="K30" s="6">
        <v>111.58655</v>
      </c>
      <c r="L30" s="4" t="s">
        <v>257</v>
      </c>
      <c r="M30" s="4" t="s">
        <v>210</v>
      </c>
      <c r="N30" s="7" t="s">
        <v>182</v>
      </c>
    </row>
    <row r="31" spans="2:14" ht="15.6" x14ac:dyDescent="0.3">
      <c r="B31" s="1">
        <v>30</v>
      </c>
      <c r="C31" s="10">
        <v>204</v>
      </c>
      <c r="D31" s="2" t="s">
        <v>223</v>
      </c>
      <c r="E31" s="1" t="s">
        <v>261</v>
      </c>
      <c r="F31" s="4" t="s">
        <v>204</v>
      </c>
      <c r="G31" s="5">
        <v>11</v>
      </c>
      <c r="H31" s="5">
        <v>4.5</v>
      </c>
      <c r="I31" s="5">
        <v>1</v>
      </c>
      <c r="J31" s="6">
        <v>-7.0476539999999996</v>
      </c>
      <c r="K31" s="6">
        <v>111.47178599999999</v>
      </c>
      <c r="L31" s="4" t="s">
        <v>258</v>
      </c>
      <c r="M31" s="4" t="s">
        <v>210</v>
      </c>
      <c r="N31" s="7" t="s">
        <v>182</v>
      </c>
    </row>
    <row r="32" spans="2:14" ht="15.6" x14ac:dyDescent="0.3">
      <c r="B32" s="1">
        <v>31</v>
      </c>
      <c r="C32" s="11">
        <v>204</v>
      </c>
      <c r="D32" s="2" t="s">
        <v>223</v>
      </c>
      <c r="E32" s="1" t="s">
        <v>262</v>
      </c>
      <c r="F32" s="4" t="s">
        <v>205</v>
      </c>
      <c r="G32" s="5">
        <v>7</v>
      </c>
      <c r="H32" s="5">
        <v>4</v>
      </c>
      <c r="I32" s="5">
        <v>1</v>
      </c>
      <c r="J32" s="6">
        <v>-7.0417069999999997</v>
      </c>
      <c r="K32" s="6">
        <v>111.478483</v>
      </c>
      <c r="L32" s="4" t="s">
        <v>258</v>
      </c>
      <c r="M32" s="4" t="s">
        <v>210</v>
      </c>
      <c r="N32" s="7" t="s">
        <v>182</v>
      </c>
    </row>
    <row r="33" spans="2:14" ht="15.6" x14ac:dyDescent="0.3">
      <c r="B33" s="1">
        <v>32</v>
      </c>
      <c r="C33" s="11" t="s">
        <v>1412</v>
      </c>
      <c r="D33" s="2" t="s">
        <v>222</v>
      </c>
      <c r="E33" s="1" t="s">
        <v>277</v>
      </c>
      <c r="F33" s="4" t="s">
        <v>276</v>
      </c>
      <c r="G33" s="5">
        <v>37.5</v>
      </c>
      <c r="H33" s="5">
        <v>3.2</v>
      </c>
      <c r="I33" s="5">
        <v>3</v>
      </c>
      <c r="J33" s="6">
        <v>-7.0212859999999999</v>
      </c>
      <c r="K33" s="6">
        <v>111.614459</v>
      </c>
      <c r="L33" s="4"/>
      <c r="M33" s="4" t="s">
        <v>210</v>
      </c>
      <c r="N33" s="7" t="s">
        <v>183</v>
      </c>
    </row>
    <row r="34" spans="2:14" ht="15.6" x14ac:dyDescent="0.3">
      <c r="B34" s="1"/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7"/>
    </row>
    <row r="35" spans="2:14" ht="15.6" x14ac:dyDescent="0.3">
      <c r="B35" s="1"/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7"/>
    </row>
    <row r="36" spans="2:14" ht="15.6" x14ac:dyDescent="0.3">
      <c r="B36" s="1"/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7"/>
    </row>
    <row r="37" spans="2:14" ht="15.6" x14ac:dyDescent="0.3">
      <c r="B37" s="1"/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7"/>
    </row>
    <row r="38" spans="2:14" ht="15.6" x14ac:dyDescent="0.3">
      <c r="B38" s="1"/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7"/>
    </row>
    <row r="39" spans="2:14" ht="15.6" x14ac:dyDescent="0.3">
      <c r="B39" s="1"/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/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2:N48"/>
  <sheetViews>
    <sheetView zoomScale="80" zoomScaleNormal="80" workbookViewId="0">
      <selection activeCell="F29" sqref="F29"/>
    </sheetView>
  </sheetViews>
  <sheetFormatPr defaultRowHeight="14.4" x14ac:dyDescent="0.3"/>
  <cols>
    <col min="2" max="2" width="5.109375" customWidth="1"/>
    <col min="3" max="3" width="7.5546875" customWidth="1"/>
    <col min="4" max="4" width="42.33203125" customWidth="1"/>
    <col min="5" max="5" width="15.5546875" customWidth="1"/>
    <col min="6" max="6" width="29.33203125" customWidth="1"/>
    <col min="7" max="7" width="10.109375" customWidth="1"/>
    <col min="8" max="8" width="9.44140625" customWidth="1"/>
    <col min="9" max="9" width="11.33203125" customWidth="1"/>
    <col min="10" max="10" width="13" customWidth="1"/>
    <col min="11" max="11" width="13.33203125" customWidth="1"/>
    <col min="12" max="12" width="20.6640625" customWidth="1"/>
    <col min="13" max="13" width="16.109375" customWidth="1"/>
    <col min="14" max="14" width="19.5546875" customWidth="1"/>
  </cols>
  <sheetData>
    <row r="2" spans="2:14" ht="15" x14ac:dyDescent="0.3">
      <c r="B2" s="107" t="s">
        <v>0</v>
      </c>
      <c r="C2" s="110" t="s">
        <v>2</v>
      </c>
      <c r="D2" s="107" t="s">
        <v>3</v>
      </c>
      <c r="E2" s="107" t="s">
        <v>1</v>
      </c>
      <c r="F2" s="107" t="s">
        <v>4</v>
      </c>
      <c r="G2" s="12" t="s">
        <v>11</v>
      </c>
      <c r="H2" s="12" t="s">
        <v>13</v>
      </c>
      <c r="I2" s="110" t="s">
        <v>15</v>
      </c>
      <c r="J2" s="107" t="s">
        <v>5</v>
      </c>
      <c r="K2" s="107"/>
      <c r="L2" s="107" t="s">
        <v>8</v>
      </c>
      <c r="M2" s="107"/>
      <c r="N2" s="108" t="s">
        <v>1443</v>
      </c>
    </row>
    <row r="3" spans="2:14" ht="15" x14ac:dyDescent="0.3">
      <c r="B3" s="107"/>
      <c r="C3" s="110"/>
      <c r="D3" s="107"/>
      <c r="E3" s="107"/>
      <c r="F3" s="107"/>
      <c r="G3" s="12" t="s">
        <v>12</v>
      </c>
      <c r="H3" s="12" t="s">
        <v>12</v>
      </c>
      <c r="I3" s="110"/>
      <c r="J3" s="12" t="s">
        <v>6</v>
      </c>
      <c r="K3" s="12" t="s">
        <v>7</v>
      </c>
      <c r="L3" s="12" t="s">
        <v>9</v>
      </c>
      <c r="M3" s="12" t="s">
        <v>10</v>
      </c>
      <c r="N3" s="109"/>
    </row>
    <row r="4" spans="2:14" ht="15.6" x14ac:dyDescent="0.3">
      <c r="B4" s="1">
        <v>1</v>
      </c>
      <c r="C4" s="10">
        <v>344</v>
      </c>
      <c r="D4" s="2" t="s">
        <v>914</v>
      </c>
      <c r="E4" s="1" t="s">
        <v>980</v>
      </c>
      <c r="F4" s="4" t="s">
        <v>999</v>
      </c>
      <c r="G4" s="5">
        <v>7.6</v>
      </c>
      <c r="H4" s="5">
        <v>2.2000000000000002</v>
      </c>
      <c r="I4" s="5">
        <v>1</v>
      </c>
      <c r="J4" s="6">
        <v>-7.1698190000000004</v>
      </c>
      <c r="K4" s="6">
        <v>111.546964</v>
      </c>
      <c r="L4" s="4" t="s">
        <v>963</v>
      </c>
      <c r="M4" s="4" t="s">
        <v>1000</v>
      </c>
      <c r="N4" s="7" t="s">
        <v>182</v>
      </c>
    </row>
    <row r="5" spans="2:14" ht="15.6" x14ac:dyDescent="0.3">
      <c r="B5" s="1">
        <v>2</v>
      </c>
      <c r="C5" s="10" t="s">
        <v>1409</v>
      </c>
      <c r="D5" s="2" t="s">
        <v>972</v>
      </c>
      <c r="E5" s="1" t="s">
        <v>981</v>
      </c>
      <c r="F5" s="4" t="s">
        <v>945</v>
      </c>
      <c r="G5" s="5">
        <v>9</v>
      </c>
      <c r="H5" s="5">
        <v>4.7</v>
      </c>
      <c r="I5" s="5">
        <v>1</v>
      </c>
      <c r="J5" s="6">
        <v>-7.1801550000000001</v>
      </c>
      <c r="K5" s="6">
        <v>111.49897199999999</v>
      </c>
      <c r="L5" s="4" t="s">
        <v>964</v>
      </c>
      <c r="M5" s="4" t="s">
        <v>1000</v>
      </c>
      <c r="N5" s="7" t="s">
        <v>182</v>
      </c>
    </row>
    <row r="6" spans="2:14" ht="15.6" x14ac:dyDescent="0.3">
      <c r="B6" s="1">
        <v>3</v>
      </c>
      <c r="C6" s="10">
        <v>300</v>
      </c>
      <c r="D6" s="2" t="s">
        <v>973</v>
      </c>
      <c r="E6" s="1" t="s">
        <v>982</v>
      </c>
      <c r="F6" s="4" t="s">
        <v>946</v>
      </c>
      <c r="G6" s="5">
        <v>3.4</v>
      </c>
      <c r="H6" s="5">
        <v>5.3</v>
      </c>
      <c r="I6" s="5">
        <v>2</v>
      </c>
      <c r="J6" s="6">
        <v>-7.1968030000000001</v>
      </c>
      <c r="K6" s="6">
        <v>111.519458</v>
      </c>
      <c r="L6" s="4" t="s">
        <v>965</v>
      </c>
      <c r="M6" s="4" t="s">
        <v>1000</v>
      </c>
      <c r="N6" s="7" t="s">
        <v>182</v>
      </c>
    </row>
    <row r="7" spans="2:14" ht="15.6" x14ac:dyDescent="0.3">
      <c r="B7" s="1">
        <v>4</v>
      </c>
      <c r="C7" s="10" t="s">
        <v>1409</v>
      </c>
      <c r="D7" s="2" t="s">
        <v>972</v>
      </c>
      <c r="E7" s="1" t="s">
        <v>983</v>
      </c>
      <c r="F7" s="4" t="s">
        <v>947</v>
      </c>
      <c r="G7" s="5">
        <v>36.5</v>
      </c>
      <c r="H7" s="5">
        <v>3.7</v>
      </c>
      <c r="I7" s="5">
        <v>3</v>
      </c>
      <c r="J7" s="6">
        <v>-7.2137669999999998</v>
      </c>
      <c r="K7" s="6">
        <v>111.513817</v>
      </c>
      <c r="L7" s="4" t="s">
        <v>965</v>
      </c>
      <c r="M7" s="4" t="s">
        <v>1000</v>
      </c>
      <c r="N7" s="7" t="s">
        <v>183</v>
      </c>
    </row>
    <row r="8" spans="2:14" ht="15.6" x14ac:dyDescent="0.3">
      <c r="B8" s="1">
        <v>5</v>
      </c>
      <c r="C8" s="10">
        <v>229</v>
      </c>
      <c r="D8" s="2" t="s">
        <v>974</v>
      </c>
      <c r="E8" s="1" t="s">
        <v>984</v>
      </c>
      <c r="F8" s="4" t="s">
        <v>948</v>
      </c>
      <c r="G8" s="5">
        <v>27.8</v>
      </c>
      <c r="H8" s="5">
        <v>5.3</v>
      </c>
      <c r="I8" s="5">
        <v>3</v>
      </c>
      <c r="J8" s="6">
        <v>-7.2054200000000002</v>
      </c>
      <c r="K8" s="6">
        <v>111.49867399999999</v>
      </c>
      <c r="L8" s="4" t="s">
        <v>966</v>
      </c>
      <c r="M8" s="4" t="s">
        <v>1000</v>
      </c>
      <c r="N8" s="7" t="s">
        <v>183</v>
      </c>
    </row>
    <row r="9" spans="2:14" ht="15.6" x14ac:dyDescent="0.3">
      <c r="B9" s="1">
        <v>6</v>
      </c>
      <c r="C9" s="10">
        <v>128</v>
      </c>
      <c r="D9" s="2" t="s">
        <v>975</v>
      </c>
      <c r="E9" s="1" t="s">
        <v>985</v>
      </c>
      <c r="F9" s="4" t="s">
        <v>949</v>
      </c>
      <c r="G9" s="5">
        <v>50</v>
      </c>
      <c r="H9" s="5">
        <v>3</v>
      </c>
      <c r="I9" s="5">
        <v>4</v>
      </c>
      <c r="J9" s="6">
        <v>-7.2203840000000001</v>
      </c>
      <c r="K9" s="6">
        <v>111.53330099999999</v>
      </c>
      <c r="L9" s="4" t="s">
        <v>967</v>
      </c>
      <c r="M9" s="4" t="s">
        <v>1000</v>
      </c>
      <c r="N9" s="2" t="s">
        <v>183</v>
      </c>
    </row>
    <row r="10" spans="2:14" ht="15.6" x14ac:dyDescent="0.3">
      <c r="B10" s="1">
        <v>7</v>
      </c>
      <c r="C10" s="10">
        <v>214</v>
      </c>
      <c r="D10" s="2" t="s">
        <v>976</v>
      </c>
      <c r="E10" s="1" t="s">
        <v>986</v>
      </c>
      <c r="F10" s="4" t="s">
        <v>950</v>
      </c>
      <c r="G10" s="5">
        <v>3</v>
      </c>
      <c r="H10" s="5">
        <v>5.5</v>
      </c>
      <c r="I10" s="5">
        <v>1</v>
      </c>
      <c r="J10" s="6">
        <v>-7.229609</v>
      </c>
      <c r="K10" s="6">
        <v>111.498869</v>
      </c>
      <c r="L10" s="4" t="s">
        <v>968</v>
      </c>
      <c r="M10" s="4" t="s">
        <v>1000</v>
      </c>
      <c r="N10" s="2" t="s">
        <v>182</v>
      </c>
    </row>
    <row r="11" spans="2:14" ht="15.6" x14ac:dyDescent="0.3">
      <c r="B11" s="1">
        <v>8</v>
      </c>
      <c r="C11" s="10">
        <v>214</v>
      </c>
      <c r="D11" s="9" t="s">
        <v>976</v>
      </c>
      <c r="E11" s="1" t="s">
        <v>987</v>
      </c>
      <c r="F11" s="4" t="s">
        <v>951</v>
      </c>
      <c r="G11" s="5">
        <v>5</v>
      </c>
      <c r="H11" s="5">
        <v>3</v>
      </c>
      <c r="I11" s="5">
        <v>1</v>
      </c>
      <c r="J11" s="6">
        <v>-7.2291369999999997</v>
      </c>
      <c r="K11" s="6">
        <v>111.491187</v>
      </c>
      <c r="L11" s="4" t="s">
        <v>968</v>
      </c>
      <c r="M11" s="4" t="s">
        <v>1000</v>
      </c>
      <c r="N11" s="2" t="s">
        <v>182</v>
      </c>
    </row>
    <row r="12" spans="2:14" ht="15.6" x14ac:dyDescent="0.3">
      <c r="B12" s="1">
        <v>9</v>
      </c>
      <c r="C12" s="10">
        <v>214</v>
      </c>
      <c r="D12" s="2" t="s">
        <v>976</v>
      </c>
      <c r="E12" s="1" t="s">
        <v>988</v>
      </c>
      <c r="F12" s="4" t="s">
        <v>952</v>
      </c>
      <c r="G12" s="5">
        <v>12.5</v>
      </c>
      <c r="H12" s="5">
        <v>4</v>
      </c>
      <c r="I12" s="5">
        <v>1</v>
      </c>
      <c r="J12" s="6">
        <v>-7.2284879999999996</v>
      </c>
      <c r="K12" s="6">
        <v>111.48509300000001</v>
      </c>
      <c r="L12" s="4" t="s">
        <v>968</v>
      </c>
      <c r="M12" s="4" t="s">
        <v>1000</v>
      </c>
      <c r="N12" s="2" t="s">
        <v>182</v>
      </c>
    </row>
    <row r="13" spans="2:14" ht="15.6" x14ac:dyDescent="0.3">
      <c r="B13" s="1">
        <v>10</v>
      </c>
      <c r="C13" s="10" t="s">
        <v>1399</v>
      </c>
      <c r="D13" s="8" t="s">
        <v>977</v>
      </c>
      <c r="E13" s="1" t="s">
        <v>989</v>
      </c>
      <c r="F13" s="4" t="s">
        <v>953</v>
      </c>
      <c r="G13" s="5">
        <v>72</v>
      </c>
      <c r="H13" s="5">
        <v>6</v>
      </c>
      <c r="I13" s="5">
        <v>6</v>
      </c>
      <c r="J13" s="6">
        <v>-7.2354979999999998</v>
      </c>
      <c r="K13" s="6">
        <v>111.508549</v>
      </c>
      <c r="L13" s="4" t="s">
        <v>969</v>
      </c>
      <c r="M13" s="4" t="s">
        <v>1000</v>
      </c>
      <c r="N13" s="2" t="s">
        <v>183</v>
      </c>
    </row>
    <row r="14" spans="2:14" ht="15.6" x14ac:dyDescent="0.3">
      <c r="B14" s="1">
        <v>11</v>
      </c>
      <c r="C14" s="10" t="s">
        <v>1410</v>
      </c>
      <c r="D14" s="2" t="s">
        <v>978</v>
      </c>
      <c r="E14" s="1" t="s">
        <v>990</v>
      </c>
      <c r="F14" s="4" t="s">
        <v>954</v>
      </c>
      <c r="G14" s="5">
        <v>5.8</v>
      </c>
      <c r="H14" s="5">
        <v>7</v>
      </c>
      <c r="I14" s="5">
        <v>1</v>
      </c>
      <c r="J14" s="6">
        <v>-7.2330670000000001</v>
      </c>
      <c r="K14" s="6">
        <v>111.522519</v>
      </c>
      <c r="L14" s="4" t="s">
        <v>970</v>
      </c>
      <c r="M14" s="4" t="s">
        <v>1000</v>
      </c>
      <c r="N14" s="2" t="s">
        <v>182</v>
      </c>
    </row>
    <row r="15" spans="2:14" ht="15.6" x14ac:dyDescent="0.3">
      <c r="B15" s="1">
        <v>12</v>
      </c>
      <c r="C15" s="10">
        <v>138</v>
      </c>
      <c r="D15" s="2" t="s">
        <v>979</v>
      </c>
      <c r="E15" s="1" t="s">
        <v>991</v>
      </c>
      <c r="F15" s="4" t="s">
        <v>955</v>
      </c>
      <c r="G15" s="5">
        <v>5</v>
      </c>
      <c r="H15" s="5">
        <v>8.5</v>
      </c>
      <c r="I15" s="5">
        <v>1</v>
      </c>
      <c r="J15" s="6">
        <v>-7.1630310000000001</v>
      </c>
      <c r="K15" s="6">
        <v>111.492411</v>
      </c>
      <c r="L15" s="4" t="s">
        <v>971</v>
      </c>
      <c r="M15" s="4" t="s">
        <v>1000</v>
      </c>
      <c r="N15" s="2" t="s">
        <v>182</v>
      </c>
    </row>
    <row r="16" spans="2:14" ht="15.6" x14ac:dyDescent="0.3">
      <c r="B16" s="1">
        <v>13</v>
      </c>
      <c r="C16" s="10">
        <v>138</v>
      </c>
      <c r="D16" s="8" t="s">
        <v>979</v>
      </c>
      <c r="E16" s="1" t="s">
        <v>992</v>
      </c>
      <c r="F16" s="4" t="s">
        <v>956</v>
      </c>
      <c r="G16" s="5">
        <v>12.2</v>
      </c>
      <c r="H16" s="5">
        <v>3.4</v>
      </c>
      <c r="I16" s="5">
        <v>1</v>
      </c>
      <c r="J16" s="6">
        <v>-7.1495150000000001</v>
      </c>
      <c r="K16" s="6">
        <v>111.488406</v>
      </c>
      <c r="L16" s="4" t="s">
        <v>971</v>
      </c>
      <c r="M16" s="4" t="s">
        <v>1000</v>
      </c>
      <c r="N16" s="2" t="s">
        <v>182</v>
      </c>
    </row>
    <row r="17" spans="2:14" ht="15.6" x14ac:dyDescent="0.3">
      <c r="B17" s="1">
        <v>14</v>
      </c>
      <c r="C17" s="10">
        <v>138</v>
      </c>
      <c r="D17" s="8" t="s">
        <v>979</v>
      </c>
      <c r="E17" s="1" t="s">
        <v>993</v>
      </c>
      <c r="F17" s="4" t="s">
        <v>957</v>
      </c>
      <c r="G17" s="5">
        <v>5.5</v>
      </c>
      <c r="H17" s="5">
        <v>3.7</v>
      </c>
      <c r="I17" s="5">
        <v>1</v>
      </c>
      <c r="J17" s="6">
        <v>-7.1459359999999998</v>
      </c>
      <c r="K17" s="6">
        <v>111.486305</v>
      </c>
      <c r="L17" s="4" t="s">
        <v>971</v>
      </c>
      <c r="M17" s="4" t="s">
        <v>1000</v>
      </c>
      <c r="N17" s="2" t="s">
        <v>182</v>
      </c>
    </row>
    <row r="18" spans="2:14" ht="15.6" x14ac:dyDescent="0.3">
      <c r="B18" s="1">
        <v>15</v>
      </c>
      <c r="C18" s="10">
        <v>138</v>
      </c>
      <c r="D18" s="8" t="s">
        <v>979</v>
      </c>
      <c r="E18" s="1" t="s">
        <v>994</v>
      </c>
      <c r="F18" s="4" t="s">
        <v>958</v>
      </c>
      <c r="G18" s="5">
        <v>18</v>
      </c>
      <c r="H18" s="5">
        <v>3.5</v>
      </c>
      <c r="I18" s="5">
        <v>3</v>
      </c>
      <c r="J18" s="6">
        <v>-7.1408630000000004</v>
      </c>
      <c r="K18" s="6">
        <v>111.486063</v>
      </c>
      <c r="L18" s="4" t="s">
        <v>971</v>
      </c>
      <c r="M18" s="4" t="s">
        <v>1000</v>
      </c>
      <c r="N18" s="2" t="s">
        <v>183</v>
      </c>
    </row>
    <row r="19" spans="2:14" ht="15.6" x14ac:dyDescent="0.3">
      <c r="B19" s="1">
        <v>16</v>
      </c>
      <c r="C19" s="10">
        <v>138</v>
      </c>
      <c r="D19" s="9" t="s">
        <v>979</v>
      </c>
      <c r="E19" s="1" t="s">
        <v>995</v>
      </c>
      <c r="F19" s="4" t="s">
        <v>959</v>
      </c>
      <c r="G19" s="5">
        <v>5.5</v>
      </c>
      <c r="H19" s="5">
        <v>3.5</v>
      </c>
      <c r="I19" s="5">
        <v>1</v>
      </c>
      <c r="J19" s="6">
        <v>-7.135408</v>
      </c>
      <c r="K19" s="6">
        <v>111.486357</v>
      </c>
      <c r="L19" s="4" t="s">
        <v>971</v>
      </c>
      <c r="M19" s="4" t="s">
        <v>1000</v>
      </c>
      <c r="N19" s="2" t="s">
        <v>182</v>
      </c>
    </row>
    <row r="20" spans="2:14" ht="15.6" x14ac:dyDescent="0.3">
      <c r="B20" s="1">
        <v>17</v>
      </c>
      <c r="C20" s="10">
        <v>138</v>
      </c>
      <c r="D20" s="9" t="s">
        <v>979</v>
      </c>
      <c r="E20" s="1" t="s">
        <v>996</v>
      </c>
      <c r="F20" s="4" t="s">
        <v>960</v>
      </c>
      <c r="G20" s="5">
        <v>3</v>
      </c>
      <c r="H20" s="5">
        <v>4.8</v>
      </c>
      <c r="I20" s="5">
        <v>1</v>
      </c>
      <c r="J20" s="6">
        <v>-7.1303830000000001</v>
      </c>
      <c r="K20" s="6">
        <v>111.48638200000001</v>
      </c>
      <c r="L20" s="4" t="s">
        <v>971</v>
      </c>
      <c r="M20" s="4" t="s">
        <v>1000</v>
      </c>
      <c r="N20" s="2" t="s">
        <v>182</v>
      </c>
    </row>
    <row r="21" spans="2:14" ht="15.6" x14ac:dyDescent="0.3">
      <c r="B21" s="1">
        <v>18</v>
      </c>
      <c r="C21" s="10">
        <v>138</v>
      </c>
      <c r="D21" s="9" t="s">
        <v>979</v>
      </c>
      <c r="E21" s="1" t="s">
        <v>997</v>
      </c>
      <c r="F21" s="4" t="s">
        <v>961</v>
      </c>
      <c r="G21" s="5">
        <v>5.5</v>
      </c>
      <c r="H21" s="5">
        <v>3.5</v>
      </c>
      <c r="I21" s="5">
        <v>1</v>
      </c>
      <c r="J21" s="6">
        <v>-7.125991</v>
      </c>
      <c r="K21" s="6">
        <v>111.484859</v>
      </c>
      <c r="L21" s="4" t="s">
        <v>971</v>
      </c>
      <c r="M21" s="4" t="s">
        <v>1000</v>
      </c>
      <c r="N21" s="2" t="s">
        <v>182</v>
      </c>
    </row>
    <row r="22" spans="2:14" ht="15.6" x14ac:dyDescent="0.3">
      <c r="B22" s="1">
        <v>19</v>
      </c>
      <c r="C22" s="10">
        <v>138</v>
      </c>
      <c r="D22" s="2" t="s">
        <v>979</v>
      </c>
      <c r="E22" s="1" t="s">
        <v>998</v>
      </c>
      <c r="F22" s="4" t="s">
        <v>962</v>
      </c>
      <c r="G22" s="5">
        <v>12</v>
      </c>
      <c r="H22" s="5">
        <v>3.6</v>
      </c>
      <c r="I22" s="5">
        <v>1</v>
      </c>
      <c r="J22" s="6">
        <v>-7.1190379999999998</v>
      </c>
      <c r="K22" s="6">
        <v>111.48030199999999</v>
      </c>
      <c r="L22" s="4" t="s">
        <v>971</v>
      </c>
      <c r="M22" s="4" t="s">
        <v>1000</v>
      </c>
      <c r="N22" s="2" t="s">
        <v>182</v>
      </c>
    </row>
    <row r="23" spans="2:14" ht="15.6" x14ac:dyDescent="0.3">
      <c r="B23" s="1">
        <v>20</v>
      </c>
      <c r="C23" s="10">
        <v>287</v>
      </c>
      <c r="D23" s="2" t="s">
        <v>20</v>
      </c>
      <c r="E23" s="1" t="s">
        <v>1002</v>
      </c>
      <c r="F23" s="4" t="s">
        <v>303</v>
      </c>
      <c r="G23" s="5">
        <v>5.4</v>
      </c>
      <c r="H23" s="5">
        <v>3.5</v>
      </c>
      <c r="I23" s="5">
        <v>1</v>
      </c>
      <c r="J23" s="6">
        <v>-7.1061290000000001</v>
      </c>
      <c r="K23" s="6">
        <v>111.50247899999999</v>
      </c>
      <c r="L23" s="4" t="s">
        <v>1001</v>
      </c>
      <c r="M23" s="4" t="s">
        <v>1000</v>
      </c>
      <c r="N23" s="2" t="s">
        <v>182</v>
      </c>
    </row>
    <row r="24" spans="2:14" ht="15.6" x14ac:dyDescent="0.3">
      <c r="B24" s="1">
        <v>21</v>
      </c>
      <c r="C24" s="10">
        <v>287</v>
      </c>
      <c r="D24" s="2" t="s">
        <v>20</v>
      </c>
      <c r="E24" s="1" t="s">
        <v>1003</v>
      </c>
      <c r="F24" s="4" t="s">
        <v>302</v>
      </c>
      <c r="G24" s="5">
        <v>24.3</v>
      </c>
      <c r="H24" s="5">
        <v>3.4</v>
      </c>
      <c r="I24" s="5">
        <v>2</v>
      </c>
      <c r="J24" s="6">
        <v>-7.1086419999999997</v>
      </c>
      <c r="K24" s="6">
        <v>111.501366</v>
      </c>
      <c r="L24" s="4" t="s">
        <v>1001</v>
      </c>
      <c r="M24" s="4" t="s">
        <v>1000</v>
      </c>
      <c r="N24" s="2" t="s">
        <v>182</v>
      </c>
    </row>
    <row r="25" spans="2:14" ht="18.75" customHeight="1" x14ac:dyDescent="0.3">
      <c r="B25" s="1">
        <v>22</v>
      </c>
      <c r="C25" s="10">
        <v>287</v>
      </c>
      <c r="D25" s="9" t="s">
        <v>20</v>
      </c>
      <c r="E25" s="1" t="s">
        <v>1004</v>
      </c>
      <c r="F25" s="4" t="s">
        <v>301</v>
      </c>
      <c r="G25" s="5">
        <v>9</v>
      </c>
      <c r="H25" s="5">
        <v>4</v>
      </c>
      <c r="I25" s="5">
        <v>1</v>
      </c>
      <c r="J25" s="6">
        <v>-7.1087280000000002</v>
      </c>
      <c r="K25" s="6">
        <v>111.489144</v>
      </c>
      <c r="L25" s="4" t="s">
        <v>1001</v>
      </c>
      <c r="M25" s="4" t="s">
        <v>1000</v>
      </c>
      <c r="N25" s="2" t="s">
        <v>182</v>
      </c>
    </row>
    <row r="26" spans="2:14" ht="15.6" x14ac:dyDescent="0.3">
      <c r="B26" s="1">
        <v>23</v>
      </c>
      <c r="C26" s="10">
        <v>287</v>
      </c>
      <c r="D26" s="2" t="s">
        <v>20</v>
      </c>
      <c r="E26" s="1" t="s">
        <v>1005</v>
      </c>
      <c r="F26" s="4" t="s">
        <v>300</v>
      </c>
      <c r="G26" s="5">
        <v>63.1</v>
      </c>
      <c r="H26" s="5">
        <v>3.4</v>
      </c>
      <c r="I26" s="5">
        <v>6</v>
      </c>
      <c r="J26" s="6">
        <v>-7.1091860000000002</v>
      </c>
      <c r="K26" s="6">
        <v>111.487835</v>
      </c>
      <c r="L26" s="4" t="s">
        <v>1001</v>
      </c>
      <c r="M26" s="4" t="s">
        <v>1000</v>
      </c>
      <c r="N26" s="2" t="s">
        <v>183</v>
      </c>
    </row>
    <row r="27" spans="2:14" ht="15.6" x14ac:dyDescent="0.3">
      <c r="B27" s="1">
        <v>24</v>
      </c>
      <c r="C27" s="1"/>
      <c r="D27" s="2"/>
      <c r="E27" s="1"/>
      <c r="F27" s="4"/>
      <c r="G27" s="5"/>
      <c r="H27" s="5"/>
      <c r="I27" s="5"/>
      <c r="J27" s="6"/>
      <c r="K27" s="6"/>
      <c r="L27" s="4"/>
      <c r="M27" s="4"/>
      <c r="N27" s="2"/>
    </row>
    <row r="28" spans="2:14" ht="15.6" x14ac:dyDescent="0.3">
      <c r="B28" s="1">
        <v>25</v>
      </c>
      <c r="C28" s="1"/>
      <c r="D28" s="2"/>
      <c r="E28" s="1"/>
      <c r="F28" s="4"/>
      <c r="G28" s="5"/>
      <c r="H28" s="5"/>
      <c r="I28" s="5"/>
      <c r="J28" s="6"/>
      <c r="K28" s="6"/>
      <c r="L28" s="4"/>
      <c r="M28" s="4"/>
      <c r="N28" s="2"/>
    </row>
    <row r="29" spans="2:14" ht="15.6" x14ac:dyDescent="0.3">
      <c r="B29" s="1">
        <v>26</v>
      </c>
      <c r="C29" s="1"/>
      <c r="D29" s="2"/>
      <c r="E29" s="1"/>
      <c r="F29" s="4"/>
      <c r="G29" s="5"/>
      <c r="H29" s="5"/>
      <c r="I29" s="5"/>
      <c r="J29" s="6"/>
      <c r="K29" s="6"/>
      <c r="L29" s="4"/>
      <c r="M29" s="4"/>
      <c r="N29" s="2"/>
    </row>
    <row r="30" spans="2:14" ht="15.6" x14ac:dyDescent="0.3">
      <c r="B30" s="1">
        <v>27</v>
      </c>
      <c r="C30" s="1"/>
      <c r="D30" s="2"/>
      <c r="E30" s="1"/>
      <c r="F30" s="4"/>
      <c r="G30" s="5"/>
      <c r="H30" s="5"/>
      <c r="I30" s="5"/>
      <c r="J30" s="6"/>
      <c r="K30" s="6"/>
      <c r="L30" s="4"/>
      <c r="M30" s="4"/>
      <c r="N30" s="2"/>
    </row>
    <row r="31" spans="2:14" ht="15.6" x14ac:dyDescent="0.3">
      <c r="B31" s="1">
        <v>28</v>
      </c>
      <c r="C31" s="1"/>
      <c r="D31" s="2"/>
      <c r="E31" s="1"/>
      <c r="F31" s="4"/>
      <c r="G31" s="5"/>
      <c r="H31" s="5"/>
      <c r="I31" s="5"/>
      <c r="J31" s="6"/>
      <c r="K31" s="6"/>
      <c r="L31" s="4"/>
      <c r="M31" s="4"/>
      <c r="N31" s="2"/>
    </row>
    <row r="32" spans="2:14" ht="15.6" x14ac:dyDescent="0.3">
      <c r="B32" s="1">
        <v>29</v>
      </c>
      <c r="C32" s="3"/>
      <c r="D32" s="2"/>
      <c r="E32" s="1"/>
      <c r="F32" s="4"/>
      <c r="G32" s="5"/>
      <c r="H32" s="5"/>
      <c r="I32" s="5"/>
      <c r="J32" s="6"/>
      <c r="K32" s="6"/>
      <c r="L32" s="4"/>
      <c r="M32" s="4"/>
      <c r="N32" s="2"/>
    </row>
    <row r="33" spans="2:14" ht="15.6" x14ac:dyDescent="0.3">
      <c r="B33" s="1">
        <v>30</v>
      </c>
      <c r="C33" s="3"/>
      <c r="D33" s="2"/>
      <c r="E33" s="1"/>
      <c r="F33" s="4"/>
      <c r="G33" s="5"/>
      <c r="H33" s="5"/>
      <c r="I33" s="5"/>
      <c r="J33" s="6"/>
      <c r="K33" s="6"/>
      <c r="L33" s="4"/>
      <c r="M33" s="4"/>
      <c r="N33" s="2"/>
    </row>
    <row r="34" spans="2:14" ht="15.6" x14ac:dyDescent="0.3">
      <c r="B34" s="1">
        <v>31</v>
      </c>
      <c r="C34" s="3"/>
      <c r="D34" s="2"/>
      <c r="E34" s="1"/>
      <c r="F34" s="4"/>
      <c r="G34" s="5"/>
      <c r="H34" s="5"/>
      <c r="I34" s="5"/>
      <c r="J34" s="6"/>
      <c r="K34" s="6"/>
      <c r="L34" s="4"/>
      <c r="M34" s="4"/>
      <c r="N34" s="2"/>
    </row>
    <row r="35" spans="2:14" ht="15.6" x14ac:dyDescent="0.3">
      <c r="B35" s="1">
        <v>32</v>
      </c>
      <c r="C35" s="3"/>
      <c r="D35" s="2"/>
      <c r="E35" s="1"/>
      <c r="F35" s="4"/>
      <c r="G35" s="5"/>
      <c r="H35" s="5"/>
      <c r="I35" s="5"/>
      <c r="J35" s="6"/>
      <c r="K35" s="6"/>
      <c r="L35" s="4"/>
      <c r="M35" s="4"/>
      <c r="N35" s="2"/>
    </row>
    <row r="36" spans="2:14" ht="15.6" x14ac:dyDescent="0.3">
      <c r="B36" s="1">
        <v>33</v>
      </c>
      <c r="C36" s="3"/>
      <c r="D36" s="2"/>
      <c r="E36" s="1"/>
      <c r="F36" s="4"/>
      <c r="G36" s="5"/>
      <c r="H36" s="5"/>
      <c r="I36" s="5"/>
      <c r="J36" s="6"/>
      <c r="K36" s="6"/>
      <c r="L36" s="4"/>
      <c r="M36" s="4"/>
      <c r="N36" s="2"/>
    </row>
    <row r="37" spans="2:14" ht="15.6" x14ac:dyDescent="0.3">
      <c r="B37" s="1">
        <v>34</v>
      </c>
      <c r="C37" s="3"/>
      <c r="D37" s="2"/>
      <c r="E37" s="1"/>
      <c r="F37" s="4"/>
      <c r="G37" s="5"/>
      <c r="H37" s="5"/>
      <c r="I37" s="5"/>
      <c r="J37" s="6"/>
      <c r="K37" s="6"/>
      <c r="L37" s="4"/>
      <c r="M37" s="4"/>
      <c r="N37" s="2"/>
    </row>
    <row r="38" spans="2:14" ht="15.6" x14ac:dyDescent="0.3">
      <c r="B38" s="1">
        <v>35</v>
      </c>
      <c r="C38" s="3"/>
      <c r="D38" s="2"/>
      <c r="E38" s="1"/>
      <c r="F38" s="4"/>
      <c r="G38" s="5"/>
      <c r="H38" s="5"/>
      <c r="I38" s="5"/>
      <c r="J38" s="6"/>
      <c r="K38" s="6"/>
      <c r="L38" s="4"/>
      <c r="M38" s="4"/>
      <c r="N38" s="2"/>
    </row>
    <row r="39" spans="2:14" ht="15.6" x14ac:dyDescent="0.3">
      <c r="B39" s="1">
        <v>36</v>
      </c>
      <c r="C39" s="3"/>
      <c r="D39" s="2"/>
      <c r="E39" s="1"/>
      <c r="F39" s="4"/>
      <c r="G39" s="5"/>
      <c r="H39" s="5"/>
      <c r="I39" s="5"/>
      <c r="J39" s="6"/>
      <c r="K39" s="6"/>
      <c r="L39" s="4"/>
      <c r="M39" s="4"/>
      <c r="N39" s="7"/>
    </row>
    <row r="40" spans="2:14" ht="15.6" x14ac:dyDescent="0.3">
      <c r="B40" s="1">
        <v>37</v>
      </c>
      <c r="C40" s="3"/>
      <c r="D40" s="2"/>
      <c r="E40" s="1"/>
      <c r="F40" s="4"/>
      <c r="G40" s="5"/>
      <c r="H40" s="5"/>
      <c r="I40" s="5"/>
      <c r="J40" s="6"/>
      <c r="K40" s="6"/>
      <c r="L40" s="4"/>
      <c r="M40" s="4"/>
      <c r="N40" s="7"/>
    </row>
    <row r="41" spans="2:14" ht="15" x14ac:dyDescent="0.3">
      <c r="B41" s="1">
        <v>38</v>
      </c>
      <c r="C41" s="1"/>
      <c r="D41" s="4"/>
      <c r="E41" s="1"/>
      <c r="F41" s="4"/>
      <c r="G41" s="5"/>
      <c r="H41" s="5"/>
      <c r="I41" s="5"/>
      <c r="J41" s="6"/>
      <c r="K41" s="6"/>
      <c r="L41" s="4"/>
      <c r="M41" s="4"/>
      <c r="N41" s="4"/>
    </row>
    <row r="42" spans="2:14" ht="15" x14ac:dyDescent="0.3">
      <c r="B42" s="1">
        <v>39</v>
      </c>
      <c r="C42" s="1"/>
      <c r="D42" s="4"/>
      <c r="E42" s="1"/>
      <c r="F42" s="4"/>
      <c r="G42" s="5"/>
      <c r="H42" s="5"/>
      <c r="I42" s="5"/>
      <c r="J42" s="6"/>
      <c r="K42" s="6"/>
      <c r="L42" s="4"/>
      <c r="M42" s="4"/>
      <c r="N42" s="4"/>
    </row>
    <row r="43" spans="2:14" ht="15" x14ac:dyDescent="0.3">
      <c r="B43" s="1">
        <v>40</v>
      </c>
      <c r="C43" s="1"/>
      <c r="D43" s="4"/>
      <c r="E43" s="1"/>
      <c r="F43" s="4"/>
      <c r="G43" s="5"/>
      <c r="H43" s="5"/>
      <c r="I43" s="5"/>
      <c r="J43" s="6"/>
      <c r="K43" s="6"/>
      <c r="L43" s="4"/>
      <c r="M43" s="4"/>
      <c r="N43" s="4"/>
    </row>
    <row r="44" spans="2:14" ht="15" x14ac:dyDescent="0.3">
      <c r="B44" s="1">
        <v>41</v>
      </c>
      <c r="C44" s="1"/>
      <c r="D44" s="4"/>
      <c r="E44" s="1"/>
      <c r="F44" s="4"/>
      <c r="G44" s="5"/>
      <c r="H44" s="5"/>
      <c r="I44" s="5"/>
      <c r="J44" s="6"/>
      <c r="K44" s="6"/>
      <c r="L44" s="4"/>
      <c r="M44" s="4"/>
      <c r="N44" s="4"/>
    </row>
    <row r="45" spans="2:14" ht="15" x14ac:dyDescent="0.3">
      <c r="B45" s="1">
        <v>42</v>
      </c>
      <c r="C45" s="1"/>
      <c r="D45" s="4"/>
      <c r="E45" s="1"/>
      <c r="F45" s="4"/>
      <c r="G45" s="5"/>
      <c r="H45" s="5"/>
      <c r="I45" s="5"/>
      <c r="J45" s="6"/>
      <c r="K45" s="6"/>
      <c r="L45" s="4"/>
      <c r="M45" s="4"/>
      <c r="N45" s="4"/>
    </row>
    <row r="46" spans="2:14" ht="15" x14ac:dyDescent="0.3">
      <c r="B46" s="1">
        <v>43</v>
      </c>
      <c r="C46" s="1"/>
      <c r="D46" s="4"/>
      <c r="E46" s="1"/>
      <c r="F46" s="4"/>
      <c r="G46" s="5"/>
      <c r="H46" s="5"/>
      <c r="I46" s="5"/>
      <c r="J46" s="6"/>
      <c r="K46" s="6"/>
      <c r="L46" s="4"/>
      <c r="M46" s="4"/>
      <c r="N46" s="4"/>
    </row>
    <row r="47" spans="2:14" ht="15" x14ac:dyDescent="0.3">
      <c r="B47" s="1">
        <v>44</v>
      </c>
      <c r="C47" s="1"/>
      <c r="D47" s="4"/>
      <c r="E47" s="1"/>
      <c r="F47" s="4"/>
      <c r="G47" s="5"/>
      <c r="H47" s="5"/>
      <c r="I47" s="5"/>
      <c r="J47" s="6"/>
      <c r="K47" s="6"/>
      <c r="L47" s="4"/>
      <c r="M47" s="4"/>
      <c r="N47" s="4"/>
    </row>
    <row r="48" spans="2:14" ht="15" x14ac:dyDescent="0.3">
      <c r="B48" s="1">
        <v>45</v>
      </c>
      <c r="C48" s="1"/>
      <c r="D48" s="4"/>
      <c r="E48" s="1"/>
      <c r="F48" s="4"/>
      <c r="G48" s="5"/>
      <c r="H48" s="5"/>
      <c r="I48" s="5"/>
      <c r="J48" s="6"/>
      <c r="K48" s="6"/>
      <c r="L48" s="4"/>
      <c r="M48" s="4"/>
      <c r="N48" s="4"/>
    </row>
  </sheetData>
  <mergeCells count="9">
    <mergeCell ref="J2:K2"/>
    <mergeCell ref="L2:M2"/>
    <mergeCell ref="N2:N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BANJAREJO</vt:lpstr>
      <vt:lpstr>BLORA</vt:lpstr>
      <vt:lpstr>BOGOREJO</vt:lpstr>
      <vt:lpstr>CEPU</vt:lpstr>
      <vt:lpstr>JAPAH</vt:lpstr>
      <vt:lpstr>JATI</vt:lpstr>
      <vt:lpstr>JEPON</vt:lpstr>
      <vt:lpstr>JIKEN</vt:lpstr>
      <vt:lpstr>KEDUNGTUBAN</vt:lpstr>
      <vt:lpstr>KRADENAN</vt:lpstr>
      <vt:lpstr>KUNDURAN</vt:lpstr>
      <vt:lpstr>NGAWEN</vt:lpstr>
      <vt:lpstr>RANDUBLATUNG</vt:lpstr>
      <vt:lpstr>SAMBONG</vt:lpstr>
      <vt:lpstr>TODANAN</vt:lpstr>
      <vt:lpstr>TUNJUNGAN</vt:lpstr>
      <vt:lpstr>EDIT 1</vt:lpstr>
      <vt:lpstr>EDIT 2</vt:lpstr>
      <vt:lpstr>EDIT 3</vt:lpstr>
      <vt:lpstr>BAIK</vt:lpstr>
      <vt:lpstr>SEDANG</vt:lpstr>
      <vt:lpstr>RUSAK RINGAN</vt:lpstr>
      <vt:lpstr>RUNTUH</vt:lpstr>
      <vt:lpstr>DD KONDISI (2)</vt:lpstr>
      <vt:lpstr>DD KONDISI (3)</vt:lpstr>
      <vt:lpstr>DD KONDISI (4)</vt:lpstr>
      <vt:lpstr>DD KONDISI</vt:lpstr>
      <vt:lpstr>Sheet1</vt:lpstr>
      <vt:lpstr>GRAFIK KONDISI JEMBATAN</vt:lpstr>
      <vt:lpstr>Sheet5</vt:lpstr>
      <vt:lpstr>JEMBATAN KAB. SUMBA TIMUR</vt:lpstr>
      <vt:lpstr>'DD KONDISI (4)'!Print_Area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Fandi Ahnafi</cp:lastModifiedBy>
  <cp:lastPrinted>2024-09-18T14:27:35Z</cp:lastPrinted>
  <dcterms:created xsi:type="dcterms:W3CDTF">2021-11-06T03:07:36Z</dcterms:created>
  <dcterms:modified xsi:type="dcterms:W3CDTF">2025-09-12T02:34:35Z</dcterms:modified>
</cp:coreProperties>
</file>